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showInkAnnotation="0"/>
  <mc:AlternateContent xmlns:mc="http://schemas.openxmlformats.org/markup-compatibility/2006">
    <mc:Choice Requires="x15">
      <x15ac:absPath xmlns:x15ac="http://schemas.microsoft.com/office/spreadsheetml/2010/11/ac" url="D:\Users\grodriguez\Desktop\Informe Divulgación Anual 2018\"/>
    </mc:Choice>
  </mc:AlternateContent>
  <xr:revisionPtr revIDLastSave="0" documentId="13_ncr:1_{B4F334CE-BC4A-4B91-B055-B7B94D20C6BE}" xr6:coauthVersionLast="40" xr6:coauthVersionMax="40" xr10:uidLastSave="{00000000-0000-0000-0000-000000000000}"/>
  <bookViews>
    <workbookView showSheetTabs="0" xWindow="0" yWindow="0" windowWidth="28800" windowHeight="11535" xr2:uid="{00000000-000D-0000-FFFF-FFFF00000000}"/>
  </bookViews>
  <sheets>
    <sheet name="Hoja4" sheetId="4" r:id="rId1"/>
    <sheet name="Hoja3" sheetId="3" r:id="rId2"/>
    <sheet name="Hoja7" sheetId="14" r:id="rId3"/>
    <sheet name="Hoja1" sheetId="1" r:id="rId4"/>
    <sheet name="Hoja2" sheetId="2" r:id="rId5"/>
    <sheet name="Hoja5" sheetId="5" r:id="rId6"/>
    <sheet name="Hoja6" sheetId="6" r:id="rId7"/>
    <sheet name="Hoja8" sheetId="8" r:id="rId8"/>
    <sheet name="Hoja9" sheetId="9" r:id="rId9"/>
    <sheet name="Hoja10" sheetId="10" r:id="rId10"/>
    <sheet name="Hoja12" sheetId="12" r:id="rId11"/>
    <sheet name="Hoja13" sheetId="13" r:id="rId1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4" i="12" l="1"/>
  <c r="F42" i="12"/>
  <c r="R91" i="10" l="1"/>
  <c r="R23" i="10" l="1"/>
  <c r="F124" i="13" l="1"/>
  <c r="F122" i="13"/>
  <c r="F120" i="13"/>
  <c r="F114" i="13"/>
  <c r="F113" i="13"/>
  <c r="F116" i="13"/>
  <c r="F97" i="13"/>
  <c r="F90" i="13"/>
  <c r="F88" i="13"/>
  <c r="F86" i="13"/>
  <c r="F82" i="13"/>
  <c r="F80" i="13"/>
  <c r="F79" i="13"/>
  <c r="F152" i="13" l="1"/>
  <c r="F153" i="13"/>
  <c r="F154" i="13"/>
  <c r="F155" i="13"/>
  <c r="F148" i="13"/>
  <c r="F147" i="13"/>
  <c r="F146" i="13"/>
  <c r="F145" i="13"/>
  <c r="X28" i="12" l="1"/>
  <c r="R22" i="12"/>
  <c r="R21" i="12"/>
  <c r="R20" i="12"/>
  <c r="R19" i="12"/>
  <c r="R18" i="12"/>
  <c r="X57" i="10"/>
  <c r="X56" i="10"/>
  <c r="X55" i="10"/>
  <c r="X51" i="10"/>
  <c r="X50" i="10"/>
  <c r="X48" i="10"/>
  <c r="C55" i="13" l="1"/>
  <c r="D53" i="13" s="1"/>
  <c r="C44" i="13"/>
  <c r="D42" i="13" s="1"/>
  <c r="L25" i="10"/>
  <c r="D41" i="13" l="1"/>
  <c r="T36" i="1" l="1"/>
  <c r="T35" i="1"/>
  <c r="T34" i="1"/>
  <c r="T33" i="1"/>
  <c r="T32" i="1"/>
  <c r="T31" i="1"/>
  <c r="T30" i="1"/>
  <c r="T29" i="1"/>
  <c r="T28" i="1"/>
  <c r="T27" i="1"/>
  <c r="T26" i="1"/>
  <c r="T25" i="1"/>
  <c r="M25" i="1"/>
  <c r="F36" i="1"/>
  <c r="F35" i="1"/>
  <c r="F34" i="1"/>
  <c r="F33" i="1"/>
  <c r="F32" i="1"/>
  <c r="F31" i="1"/>
  <c r="F30" i="1"/>
  <c r="F29" i="1"/>
  <c r="F28" i="1"/>
  <c r="F27" i="1"/>
  <c r="F26" i="1"/>
  <c r="F25" i="1"/>
  <c r="F17" i="8" l="1"/>
  <c r="F20" i="5"/>
  <c r="F141" i="13" l="1"/>
  <c r="F140" i="13"/>
  <c r="F139" i="13"/>
  <c r="F138" i="13"/>
  <c r="F137" i="13"/>
  <c r="F136" i="13"/>
  <c r="F135" i="13"/>
  <c r="F134" i="13"/>
  <c r="F133" i="13"/>
  <c r="F132" i="13"/>
  <c r="F131" i="13"/>
  <c r="F130" i="13"/>
  <c r="F107" i="13"/>
  <c r="F106" i="13"/>
  <c r="F105" i="13"/>
  <c r="F104" i="13"/>
  <c r="F103" i="13"/>
  <c r="F102" i="13"/>
  <c r="F101" i="13"/>
  <c r="F100" i="13"/>
  <c r="F99" i="13"/>
  <c r="F98" i="13"/>
  <c r="F96" i="13"/>
  <c r="C66" i="13"/>
  <c r="D55" i="13"/>
  <c r="D54" i="13"/>
  <c r="D52" i="13"/>
  <c r="D51" i="13"/>
  <c r="D44" i="13"/>
  <c r="D43" i="13"/>
  <c r="D40" i="13"/>
  <c r="D39" i="13"/>
  <c r="D38" i="13"/>
  <c r="D37" i="13"/>
  <c r="R29" i="12"/>
  <c r="R28" i="12"/>
  <c r="R27" i="12"/>
  <c r="R26" i="12"/>
  <c r="R25" i="12"/>
  <c r="R24" i="12"/>
  <c r="R23" i="12"/>
  <c r="D66" i="13" l="1"/>
  <c r="D61" i="13"/>
  <c r="D62" i="13"/>
  <c r="D63" i="13"/>
  <c r="D64" i="13"/>
  <c r="D65" i="13"/>
  <c r="L46" i="12" l="1"/>
  <c r="L45" i="12"/>
  <c r="L44" i="12"/>
  <c r="L43" i="12"/>
  <c r="L42" i="12"/>
  <c r="L41" i="12"/>
  <c r="L40" i="12"/>
  <c r="L39" i="12"/>
  <c r="L38" i="12"/>
  <c r="L37" i="12"/>
  <c r="L36" i="12"/>
  <c r="L35" i="12"/>
  <c r="L29" i="12"/>
  <c r="L28" i="12"/>
  <c r="L27" i="12"/>
  <c r="L26" i="12"/>
  <c r="L25" i="12"/>
  <c r="L24" i="12"/>
  <c r="L23" i="12"/>
  <c r="L22" i="12"/>
  <c r="L21" i="12"/>
  <c r="L20" i="12"/>
  <c r="L19" i="12"/>
  <c r="L18" i="12"/>
  <c r="F46" i="12" l="1"/>
  <c r="F45" i="12"/>
  <c r="F39" i="12"/>
  <c r="F38" i="12"/>
  <c r="F37" i="12"/>
  <c r="F29" i="12"/>
  <c r="F22" i="12"/>
  <c r="R58" i="10" l="1"/>
  <c r="R57" i="10"/>
  <c r="R56" i="10"/>
  <c r="R55" i="10"/>
  <c r="R54" i="10"/>
  <c r="R53" i="10"/>
  <c r="R52" i="10"/>
  <c r="R51" i="10"/>
  <c r="R50" i="10"/>
  <c r="R49" i="10"/>
  <c r="R48" i="10"/>
  <c r="R47" i="10"/>
  <c r="L91" i="10"/>
  <c r="L90" i="10"/>
  <c r="L89" i="10"/>
  <c r="L88" i="10"/>
  <c r="L87" i="10"/>
  <c r="L86" i="10"/>
  <c r="L85" i="10"/>
  <c r="L84" i="10"/>
  <c r="L83" i="10"/>
  <c r="L82" i="10"/>
  <c r="L81" i="10"/>
  <c r="L80" i="10"/>
  <c r="L58" i="10"/>
  <c r="L57" i="10"/>
  <c r="L56" i="10"/>
  <c r="L55" i="10"/>
  <c r="L54" i="10"/>
  <c r="L53" i="10"/>
  <c r="L52" i="10"/>
  <c r="L51" i="10"/>
  <c r="L50" i="10"/>
  <c r="L49" i="10"/>
  <c r="L48" i="10"/>
  <c r="L47" i="10"/>
  <c r="F91" i="10"/>
  <c r="F90" i="10"/>
  <c r="F89" i="10"/>
  <c r="F88" i="10"/>
  <c r="F87" i="10"/>
  <c r="F86" i="10"/>
  <c r="F85" i="10"/>
  <c r="F84" i="10"/>
  <c r="F83" i="10"/>
  <c r="F82" i="10"/>
  <c r="F81" i="10"/>
  <c r="F80" i="10"/>
  <c r="F58" i="10"/>
  <c r="F57" i="10"/>
  <c r="F56" i="10"/>
  <c r="F55" i="10"/>
  <c r="F54" i="10"/>
  <c r="F53" i="10"/>
  <c r="F52" i="10"/>
  <c r="F51" i="10"/>
  <c r="F50" i="10"/>
  <c r="F49" i="10"/>
  <c r="F48" i="10"/>
  <c r="F47" i="10"/>
  <c r="L24" i="10"/>
  <c r="L23" i="10"/>
  <c r="F25" i="10"/>
  <c r="F24" i="10"/>
  <c r="F23" i="10"/>
  <c r="F21" i="9"/>
  <c r="M21" i="9"/>
  <c r="T21" i="9"/>
  <c r="T32" i="9"/>
  <c r="T31" i="9"/>
  <c r="T30" i="9"/>
  <c r="T29" i="9"/>
  <c r="T28" i="9"/>
  <c r="T27" i="9"/>
  <c r="T26" i="9"/>
  <c r="T25" i="9"/>
  <c r="T24" i="9"/>
  <c r="T23" i="9"/>
  <c r="T22" i="9"/>
  <c r="M32" i="9"/>
  <c r="M31" i="9"/>
  <c r="M30" i="9"/>
  <c r="M29" i="9"/>
  <c r="M28" i="9"/>
  <c r="M27" i="9"/>
  <c r="M26" i="9"/>
  <c r="M25" i="9"/>
  <c r="M24" i="9"/>
  <c r="M23" i="9"/>
  <c r="M22" i="9"/>
  <c r="F32" i="9"/>
  <c r="F31" i="9"/>
  <c r="F30" i="9"/>
  <c r="F29" i="9"/>
  <c r="F28" i="9"/>
  <c r="F27" i="9"/>
  <c r="F26" i="9"/>
  <c r="F25" i="9"/>
  <c r="F24" i="9"/>
  <c r="F23" i="9"/>
  <c r="F22" i="9"/>
  <c r="F15" i="8"/>
  <c r="F16" i="8"/>
  <c r="M32" i="6"/>
  <c r="M31" i="6"/>
  <c r="M30" i="6"/>
  <c r="M29" i="6"/>
  <c r="M28" i="6"/>
  <c r="M27" i="6"/>
  <c r="M26" i="6"/>
  <c r="M25" i="6"/>
  <c r="M24" i="6"/>
  <c r="M23" i="6"/>
  <c r="M22" i="6"/>
  <c r="M21" i="6"/>
  <c r="T32" i="6"/>
  <c r="T31" i="6"/>
  <c r="T30" i="6"/>
  <c r="T29" i="6"/>
  <c r="T28" i="6"/>
  <c r="T27" i="6"/>
  <c r="T26" i="6"/>
  <c r="T25" i="6"/>
  <c r="T24" i="6"/>
  <c r="T23" i="6"/>
  <c r="T22" i="6"/>
  <c r="T21" i="6"/>
  <c r="F32" i="6"/>
  <c r="F31" i="6"/>
  <c r="F30" i="6"/>
  <c r="F29" i="6"/>
  <c r="F28" i="6"/>
  <c r="F27" i="6"/>
  <c r="F26" i="6"/>
  <c r="F25" i="6"/>
  <c r="G29" i="6" s="1"/>
  <c r="F24" i="6"/>
  <c r="F23" i="6"/>
  <c r="F22" i="6"/>
  <c r="F21" i="6"/>
  <c r="G22" i="6" s="1"/>
  <c r="F19" i="5"/>
  <c r="F18" i="5"/>
  <c r="U26" i="6" l="1"/>
  <c r="N28" i="6"/>
  <c r="G23" i="6"/>
  <c r="N25" i="6"/>
  <c r="G27" i="6"/>
  <c r="U31" i="6"/>
  <c r="N29" i="6"/>
  <c r="N30" i="6"/>
  <c r="G28" i="6"/>
  <c r="N27" i="6"/>
  <c r="U27" i="6"/>
  <c r="U28" i="6"/>
  <c r="U29" i="6"/>
  <c r="U21" i="9"/>
  <c r="G21" i="9"/>
  <c r="N21" i="9"/>
  <c r="N22" i="9"/>
  <c r="U31" i="9"/>
  <c r="G29" i="9"/>
  <c r="G30" i="9"/>
  <c r="N27" i="9"/>
  <c r="N30" i="9"/>
  <c r="U23" i="9"/>
  <c r="G25" i="9"/>
  <c r="U24" i="9"/>
  <c r="N29" i="9"/>
  <c r="G23" i="9"/>
  <c r="N25" i="9"/>
  <c r="G24" i="9"/>
  <c r="U22" i="9"/>
  <c r="U30" i="9"/>
  <c r="G31" i="9"/>
  <c r="U32" i="9"/>
  <c r="G32" i="9"/>
  <c r="N28" i="9"/>
  <c r="U25" i="9"/>
  <c r="G26" i="9"/>
  <c r="N32" i="9"/>
  <c r="N26" i="9"/>
  <c r="G27" i="9"/>
  <c r="N23" i="9"/>
  <c r="N31" i="9"/>
  <c r="U27" i="9"/>
  <c r="U26" i="9"/>
  <c r="N24" i="9"/>
  <c r="G22" i="9"/>
  <c r="G28" i="9"/>
  <c r="U28" i="9"/>
  <c r="U29" i="9"/>
  <c r="G31" i="6"/>
  <c r="U23" i="6"/>
  <c r="N31" i="6"/>
  <c r="G32" i="6"/>
  <c r="U32" i="6"/>
  <c r="N32" i="6"/>
  <c r="G25" i="6"/>
  <c r="U25" i="6"/>
  <c r="G24" i="6"/>
  <c r="U22" i="6"/>
  <c r="N24" i="6"/>
  <c r="G26" i="6"/>
  <c r="N26" i="6"/>
  <c r="G30" i="6"/>
  <c r="U24" i="6"/>
  <c r="U30" i="6"/>
  <c r="N23" i="6"/>
  <c r="G21" i="6"/>
  <c r="U21" i="6"/>
  <c r="N21" i="6"/>
  <c r="N22" i="6"/>
  <c r="G25" i="1" l="1"/>
  <c r="G26" i="1"/>
  <c r="G27" i="1"/>
  <c r="G28" i="1"/>
  <c r="G29" i="1"/>
  <c r="G30" i="1"/>
  <c r="G31" i="1"/>
  <c r="G32" i="1"/>
  <c r="G33" i="1"/>
  <c r="G34" i="1"/>
  <c r="G35" i="1"/>
  <c r="G36" i="1"/>
  <c r="U36" i="1"/>
  <c r="U35" i="1"/>
  <c r="U34" i="1"/>
  <c r="U33" i="1"/>
  <c r="U32" i="1"/>
  <c r="U31" i="1"/>
  <c r="U30" i="1"/>
  <c r="U29" i="1"/>
  <c r="U28" i="1"/>
  <c r="U27" i="1"/>
  <c r="U26" i="1"/>
  <c r="U25" i="1"/>
  <c r="M36" i="1"/>
  <c r="M35" i="1"/>
  <c r="M34" i="1"/>
  <c r="M33" i="1"/>
  <c r="M32" i="1"/>
  <c r="M31" i="1"/>
  <c r="M30" i="1"/>
  <c r="M29" i="1"/>
  <c r="M28" i="1"/>
  <c r="M27" i="1"/>
  <c r="M26" i="1"/>
  <c r="N25" i="1"/>
  <c r="N29" i="1" l="1"/>
  <c r="N33" i="1"/>
  <c r="N26" i="1"/>
  <c r="N30" i="1"/>
  <c r="N34" i="1"/>
  <c r="N27" i="1"/>
  <c r="N31" i="1"/>
  <c r="N35" i="1"/>
  <c r="N28" i="1"/>
  <c r="N32" i="1"/>
  <c r="N36" i="1"/>
</calcChain>
</file>

<file path=xl/sharedStrings.xml><?xml version="1.0" encoding="utf-8"?>
<sst xmlns="http://schemas.openxmlformats.org/spreadsheetml/2006/main" count="820" uniqueCount="122">
  <si>
    <t>Mercado Primario</t>
  </si>
  <si>
    <t>Mes/Año</t>
  </si>
  <si>
    <t>Enero</t>
  </si>
  <si>
    <t>Febrero</t>
  </si>
  <si>
    <t>Marzo</t>
  </si>
  <si>
    <t>Abril</t>
  </si>
  <si>
    <t>Mayo</t>
  </si>
  <si>
    <t>Junio</t>
  </si>
  <si>
    <t>Julio</t>
  </si>
  <si>
    <t>Agosto</t>
  </si>
  <si>
    <t>Septiembre</t>
  </si>
  <si>
    <t>Octubre</t>
  </si>
  <si>
    <t>Noviembre</t>
  </si>
  <si>
    <t>Diciembre</t>
  </si>
  <si>
    <t>Mercado Secundario</t>
  </si>
  <si>
    <t>-</t>
  </si>
  <si>
    <t>Variación Porcentual</t>
  </si>
  <si>
    <t>Desvios significativos en variación porcentual</t>
  </si>
  <si>
    <t>Cantidad de Promedio de Energia Negociada Mensual - MBTUD</t>
  </si>
  <si>
    <t>Otras Transacciones del Mercado Mayorista</t>
  </si>
  <si>
    <t>Sección 1</t>
  </si>
  <si>
    <t>Aspectos regulatorios - Disclaimers</t>
  </si>
  <si>
    <t>Sección 2</t>
  </si>
  <si>
    <t>Promedio de las cantidades de energía negociadas durante cada mes del año</t>
  </si>
  <si>
    <t>Sección 3</t>
  </si>
  <si>
    <t xml:space="preserve">Promedio de las cantidades de energía negociadas diariamente </t>
  </si>
  <si>
    <t>Sección 4</t>
  </si>
  <si>
    <t>Cantidad total de energía negociada durante el año</t>
  </si>
  <si>
    <t>Sección 5</t>
  </si>
  <si>
    <t xml:space="preserve">Cantidad total de energía negociada durante cada mes del año </t>
  </si>
  <si>
    <t>Sección 6</t>
  </si>
  <si>
    <t xml:space="preserve">Precio promedio, ponderado por cantidades, de la energía negociada durante el año </t>
  </si>
  <si>
    <t>Sección 7</t>
  </si>
  <si>
    <t>Precio promedio, ponderado por cantidades, de la energía negociada durante cada mes del año</t>
  </si>
  <si>
    <t>Sección 8</t>
  </si>
  <si>
    <t>Número de negociaciones durante el año</t>
  </si>
  <si>
    <t>Sección 9</t>
  </si>
  <si>
    <t>Número promedio de negociaciones diarias</t>
  </si>
  <si>
    <t>Sección 10</t>
  </si>
  <si>
    <t xml:space="preserve">Índices de mercado </t>
  </si>
  <si>
    <t>Año</t>
  </si>
  <si>
    <t>Mes</t>
  </si>
  <si>
    <t>Día</t>
  </si>
  <si>
    <t>Cantidad Promedio</t>
  </si>
  <si>
    <t xml:space="preserve">Mercado Primario                                                            </t>
  </si>
  <si>
    <t>Cantidad de Promedio de Energia Negociada Diaria MBTUD</t>
  </si>
  <si>
    <t>Tipo de Mercado</t>
  </si>
  <si>
    <t>Cantidad Total de Energía Negociada Anual - MBTU</t>
  </si>
  <si>
    <t>Cantidad de Total de Energia Negociada Mensual - MBTU</t>
  </si>
  <si>
    <t>Precio Promedio Ponderado de Energia Negociada Anual - USD/MBTU</t>
  </si>
  <si>
    <t>Precio Promedio Ponderado por cantidad - Mensual - USD/MBTU</t>
  </si>
  <si>
    <t>Número de Negociaciones Anuales - Suministro de Gas</t>
  </si>
  <si>
    <t>Número de Negociaciones Anuales - Capacidad de Transporte</t>
  </si>
  <si>
    <t>Mercado Primario - Suministro de Gas</t>
  </si>
  <si>
    <t>N° de Negociaciones Mensuales</t>
  </si>
  <si>
    <t>Mercado Primario - Capacidad de Transporte</t>
  </si>
  <si>
    <t>Mercado Secundario - Suministro de Gas</t>
  </si>
  <si>
    <t>Mercado Secundario - Capacidad de Transporte</t>
  </si>
  <si>
    <t>Otras Transacciones del Mercado Mayorista - Suministro de Gas</t>
  </si>
  <si>
    <t>N° de Negociaciones Diarias</t>
  </si>
  <si>
    <t>Cantidad Total (MBTU)</t>
  </si>
  <si>
    <t>Cantidad de Energía Negociada en el Mercado</t>
  </si>
  <si>
    <t>Primario por Modalidad Contractual</t>
  </si>
  <si>
    <t>Modalidad</t>
  </si>
  <si>
    <t>Firme</t>
  </si>
  <si>
    <t>Con Interrupciones</t>
  </si>
  <si>
    <t>Firme al 95%</t>
  </si>
  <si>
    <t>Contingencia</t>
  </si>
  <si>
    <t>Otras</t>
  </si>
  <si>
    <t>Total general</t>
  </si>
  <si>
    <t>Participación %</t>
  </si>
  <si>
    <t>Total</t>
  </si>
  <si>
    <t>Secundario por Modalidad Contractual</t>
  </si>
  <si>
    <t>Take or Pay</t>
  </si>
  <si>
    <t>C1</t>
  </si>
  <si>
    <t>Cantidad de Energía Negociada en Otras</t>
  </si>
  <si>
    <t>Transacciones Mercado Mayorista Modalidad Contractual</t>
  </si>
  <si>
    <t>Número de Adjudicaciones Realizadas</t>
  </si>
  <si>
    <t>Uselo Vendalo Corto Plazo (UVCP) - Suminsitro de Gas</t>
  </si>
  <si>
    <t>Uselo Vendalo Corto Plazo (UVCP) - Capacidad de Transporte</t>
  </si>
  <si>
    <t>Uselo Vendalo Corto Plazo (UVCP) - Suministro de Gas</t>
  </si>
  <si>
    <t>Cantidad de Energía Adjudicada - MBTU</t>
  </si>
  <si>
    <t>Volumen Adjudicado - KPC</t>
  </si>
  <si>
    <t>Días sin Adjudicación</t>
  </si>
  <si>
    <t>Días con Adjudicación</t>
  </si>
  <si>
    <t>Cantidad Negociada MBTUD (Registrada)</t>
  </si>
  <si>
    <t>Cantidad Negociada MBTUD (No Registrada)</t>
  </si>
  <si>
    <t>UVCP - Capacidad de Transporte</t>
  </si>
  <si>
    <t>UVCP - Suministro de Gas</t>
  </si>
  <si>
    <t>Cupiagua</t>
  </si>
  <si>
    <t>Campo o Punto de Entrada</t>
  </si>
  <si>
    <t>Tipo de Demanda</t>
  </si>
  <si>
    <t>Cantidad MBTUD</t>
  </si>
  <si>
    <t>Regulado</t>
  </si>
  <si>
    <t>Cusiana</t>
  </si>
  <si>
    <t>COMERCIALIZACIÓN DE GAS NATURAL DE LARGO PLAZO</t>
  </si>
  <si>
    <t>Elaborado y calculado: Unidad de Sistemas de Informción - BMC</t>
  </si>
  <si>
    <t>Fuente: Sistema Electronico de Gas - SEGAS</t>
  </si>
  <si>
    <t>Capacidad Negociada KPCD (No Registrada)</t>
  </si>
  <si>
    <t>Capacidad Negociada KPCD (Registrada)</t>
  </si>
  <si>
    <t>Var. %</t>
  </si>
  <si>
    <t>Desvios significativos en var. %</t>
  </si>
  <si>
    <t>Elaborado y calculado: Unidad de Sistemas de Información - BMC</t>
  </si>
  <si>
    <t>Otras Transacciones del Mercado Mayorista - Capacidad de Transporte</t>
  </si>
  <si>
    <t>Otras Transacciones del Mercado Mayorista - Transporte</t>
  </si>
  <si>
    <t>C2</t>
  </si>
  <si>
    <t>Opción de compra</t>
  </si>
  <si>
    <t>Con interrupciones</t>
  </si>
  <si>
    <t>Firmeza condicionada</t>
  </si>
  <si>
    <t>Cantidad de Energía Negociada Anual 2018</t>
  </si>
  <si>
    <t>Firmeza Condicionada</t>
  </si>
  <si>
    <t>Sector</t>
  </si>
  <si>
    <t>Guajira</t>
  </si>
  <si>
    <t>Residencial</t>
  </si>
  <si>
    <t>No Regulado</t>
  </si>
  <si>
    <t>Comercial</t>
  </si>
  <si>
    <t>Industrial</t>
  </si>
  <si>
    <t>Generación Termica</t>
  </si>
  <si>
    <t>Gibraltar</t>
  </si>
  <si>
    <t>GNCV</t>
  </si>
  <si>
    <t>Otras Transacciones del Mercado Mayorista - Suministro y Transporte</t>
  </si>
  <si>
    <t>Número de Negociaciones Anuales -  Suministro y Transporte de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</si>
</sst>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_(* \(#,##0\);_(* &quot;-&quot;??_);_(@_)"/>
    <numFmt numFmtId="165" formatCode="_-* #,##0_-;\-* #,##0_-;_-* &quot;-&quot;??_-;_-@_-"/>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i/>
      <sz val="11"/>
      <color theme="1"/>
      <name val="Calibri"/>
      <family val="2"/>
      <scheme val="minor"/>
    </font>
    <font>
      <u/>
      <sz val="11"/>
      <color theme="9"/>
      <name val="Calibri"/>
      <family val="2"/>
      <scheme val="minor"/>
    </font>
    <font>
      <b/>
      <sz val="10"/>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41" fontId="1" fillId="0" borderId="0" applyFont="0" applyFill="0" applyBorder="0" applyAlignment="0" applyProtection="0"/>
  </cellStyleXfs>
  <cellXfs count="249">
    <xf numFmtId="0" fontId="0" fillId="0" borderId="0" xfId="0"/>
    <xf numFmtId="0" fontId="0" fillId="33" borderId="0" xfId="0" applyFill="1"/>
    <xf numFmtId="0" fontId="0" fillId="33" borderId="17" xfId="0" applyFill="1" applyBorder="1"/>
    <xf numFmtId="164" fontId="0" fillId="33" borderId="18" xfId="1" applyNumberFormat="1" applyFont="1" applyFill="1" applyBorder="1"/>
    <xf numFmtId="43" fontId="0" fillId="33" borderId="19" xfId="1" applyFont="1" applyFill="1" applyBorder="1" applyAlignment="1">
      <alignment horizontal="center"/>
    </xf>
    <xf numFmtId="164" fontId="0" fillId="33" borderId="10" xfId="1" applyNumberFormat="1" applyFont="1" applyFill="1" applyBorder="1"/>
    <xf numFmtId="0" fontId="0" fillId="33" borderId="20" xfId="0" applyFill="1" applyBorder="1"/>
    <xf numFmtId="0" fontId="0" fillId="33" borderId="21" xfId="0" applyFill="1" applyBorder="1"/>
    <xf numFmtId="164" fontId="0" fillId="33" borderId="22" xfId="1" applyNumberFormat="1" applyFont="1" applyFill="1" applyBorder="1"/>
    <xf numFmtId="0" fontId="0" fillId="33" borderId="10" xfId="0" applyFill="1" applyBorder="1"/>
    <xf numFmtId="43" fontId="0" fillId="33" borderId="10" xfId="1" applyFont="1" applyFill="1" applyBorder="1"/>
    <xf numFmtId="43" fontId="0" fillId="33" borderId="18" xfId="1" applyFont="1" applyFill="1" applyBorder="1"/>
    <xf numFmtId="43" fontId="0" fillId="33" borderId="26" xfId="1" applyFont="1" applyFill="1" applyBorder="1" applyAlignment="1">
      <alignment horizontal="center"/>
    </xf>
    <xf numFmtId="43" fontId="0" fillId="33" borderId="23" xfId="1" applyFont="1" applyFill="1" applyBorder="1" applyAlignment="1">
      <alignment horizontal="center"/>
    </xf>
    <xf numFmtId="165" fontId="0" fillId="33" borderId="18" xfId="1" applyNumberFormat="1" applyFont="1" applyFill="1" applyBorder="1"/>
    <xf numFmtId="165" fontId="0" fillId="33" borderId="10" xfId="1" applyNumberFormat="1" applyFont="1" applyFill="1" applyBorder="1"/>
    <xf numFmtId="165" fontId="0" fillId="33" borderId="22" xfId="1" applyNumberFormat="1" applyFont="1" applyFill="1" applyBorder="1"/>
    <xf numFmtId="165" fontId="0" fillId="33" borderId="18" xfId="1" applyNumberFormat="1" applyFont="1" applyFill="1" applyBorder="1" applyAlignment="1">
      <alignment horizontal="center"/>
    </xf>
    <xf numFmtId="165" fontId="0" fillId="33" borderId="10" xfId="1" applyNumberFormat="1" applyFont="1" applyFill="1" applyBorder="1" applyAlignment="1">
      <alignment horizontal="center"/>
    </xf>
    <xf numFmtId="165" fontId="0" fillId="33" borderId="22" xfId="1" applyNumberFormat="1" applyFont="1" applyFill="1" applyBorder="1" applyAlignment="1">
      <alignment horizontal="center"/>
    </xf>
    <xf numFmtId="0" fontId="0" fillId="33" borderId="0" xfId="0" applyFont="1" applyFill="1"/>
    <xf numFmtId="0" fontId="0" fillId="33" borderId="17" xfId="0" applyFont="1" applyFill="1" applyBorder="1"/>
    <xf numFmtId="0" fontId="0" fillId="33" borderId="19" xfId="0" applyFont="1" applyFill="1" applyBorder="1" applyAlignment="1">
      <alignment horizontal="center"/>
    </xf>
    <xf numFmtId="0" fontId="0" fillId="33" borderId="20" xfId="0" applyFont="1" applyFill="1" applyBorder="1"/>
    <xf numFmtId="0" fontId="0" fillId="33" borderId="26" xfId="0" applyFont="1" applyFill="1" applyBorder="1" applyAlignment="1">
      <alignment horizontal="center"/>
    </xf>
    <xf numFmtId="0" fontId="0" fillId="33" borderId="21" xfId="0" applyFont="1" applyFill="1" applyBorder="1"/>
    <xf numFmtId="0" fontId="0" fillId="33" borderId="23" xfId="0" applyFont="1" applyFill="1" applyBorder="1" applyAlignment="1">
      <alignment horizontal="center"/>
    </xf>
    <xf numFmtId="0" fontId="0" fillId="0" borderId="30" xfId="0" applyBorder="1" applyProtection="1">
      <protection hidden="1"/>
    </xf>
    <xf numFmtId="0" fontId="0" fillId="0" borderId="30" xfId="0" applyBorder="1"/>
    <xf numFmtId="0" fontId="0" fillId="33" borderId="0" xfId="0" applyFill="1" applyAlignment="1">
      <alignment vertical="center"/>
    </xf>
    <xf numFmtId="0" fontId="19" fillId="0" borderId="30" xfId="0" applyFont="1" applyBorder="1" applyAlignment="1" applyProtection="1">
      <alignment horizontal="center"/>
      <protection hidden="1"/>
    </xf>
    <xf numFmtId="0" fontId="20" fillId="0" borderId="30" xfId="44" applyFont="1" applyBorder="1" applyProtection="1">
      <protection locked="0"/>
    </xf>
    <xf numFmtId="0" fontId="20" fillId="0" borderId="30" xfId="44" applyFont="1" applyBorder="1" applyAlignment="1" applyProtection="1">
      <alignment wrapText="1"/>
      <protection locked="0"/>
    </xf>
    <xf numFmtId="0" fontId="20" fillId="0" borderId="30" xfId="44" applyFont="1" applyBorder="1" applyAlignment="1" applyProtection="1">
      <alignment vertical="center" wrapText="1"/>
      <protection locked="0"/>
    </xf>
    <xf numFmtId="0" fontId="0" fillId="33" borderId="22" xfId="0" applyFill="1" applyBorder="1"/>
    <xf numFmtId="165" fontId="0" fillId="0" borderId="10" xfId="1" applyNumberFormat="1" applyFont="1" applyBorder="1"/>
    <xf numFmtId="0" fontId="0" fillId="33" borderId="31" xfId="0" applyFill="1" applyBorder="1"/>
    <xf numFmtId="164" fontId="0" fillId="33" borderId="32" xfId="1" applyNumberFormat="1" applyFont="1" applyFill="1" applyBorder="1"/>
    <xf numFmtId="0" fontId="16" fillId="35" borderId="33" xfId="0" applyFont="1" applyFill="1" applyBorder="1" applyAlignment="1">
      <alignment horizontal="center" vertical="center"/>
    </xf>
    <xf numFmtId="0" fontId="16" fillId="35" borderId="34" xfId="0" applyFont="1" applyFill="1" applyBorder="1" applyAlignment="1">
      <alignment horizontal="center" vertical="center"/>
    </xf>
    <xf numFmtId="0" fontId="0" fillId="33" borderId="20" xfId="0" applyFill="1" applyBorder="1" applyAlignment="1">
      <alignment vertical="center"/>
    </xf>
    <xf numFmtId="164" fontId="0" fillId="33" borderId="10" xfId="1" applyNumberFormat="1" applyFont="1" applyFill="1" applyBorder="1" applyAlignment="1">
      <alignment vertical="center"/>
    </xf>
    <xf numFmtId="165" fontId="0" fillId="0" borderId="22" xfId="1" applyNumberFormat="1" applyFont="1" applyBorder="1" applyAlignment="1">
      <alignment horizontal="center" vertical="center"/>
    </xf>
    <xf numFmtId="0" fontId="16" fillId="35" borderId="35" xfId="0" applyFont="1" applyFill="1" applyBorder="1" applyAlignment="1">
      <alignment horizontal="center" vertical="center" wrapText="1"/>
    </xf>
    <xf numFmtId="0" fontId="0" fillId="33" borderId="17" xfId="0" applyFill="1" applyBorder="1" applyAlignment="1">
      <alignment vertical="center"/>
    </xf>
    <xf numFmtId="164" fontId="0" fillId="33" borderId="18" xfId="1" applyNumberFormat="1" applyFont="1" applyFill="1" applyBorder="1" applyAlignment="1">
      <alignment vertical="center"/>
    </xf>
    <xf numFmtId="0" fontId="0" fillId="33" borderId="21" xfId="0" applyFill="1" applyBorder="1" applyAlignment="1">
      <alignment vertical="center" wrapText="1"/>
    </xf>
    <xf numFmtId="0" fontId="0" fillId="33" borderId="30" xfId="0" applyFill="1" applyBorder="1" applyProtection="1">
      <protection hidden="1"/>
    </xf>
    <xf numFmtId="0" fontId="0" fillId="33" borderId="30" xfId="0" applyFill="1" applyBorder="1"/>
    <xf numFmtId="9" fontId="0" fillId="33" borderId="10" xfId="2" applyNumberFormat="1" applyFont="1" applyFill="1" applyBorder="1"/>
    <xf numFmtId="9" fontId="0" fillId="33" borderId="18" xfId="2" applyNumberFormat="1" applyFont="1" applyFill="1" applyBorder="1"/>
    <xf numFmtId="9" fontId="0" fillId="33" borderId="22" xfId="2" applyNumberFormat="1" applyFont="1" applyFill="1" applyBorder="1"/>
    <xf numFmtId="9" fontId="0" fillId="0" borderId="0" xfId="2" applyFont="1"/>
    <xf numFmtId="9" fontId="0" fillId="0" borderId="10" xfId="2" applyFont="1" applyBorder="1"/>
    <xf numFmtId="0" fontId="0" fillId="0" borderId="17" xfId="0" applyBorder="1"/>
    <xf numFmtId="165" fontId="0" fillId="0" borderId="18" xfId="1" applyNumberFormat="1" applyFont="1" applyBorder="1"/>
    <xf numFmtId="9" fontId="0" fillId="0" borderId="18" xfId="2" applyFont="1" applyBorder="1"/>
    <xf numFmtId="0" fontId="0" fillId="0" borderId="19" xfId="0" applyBorder="1" applyAlignment="1">
      <alignment horizontal="center"/>
    </xf>
    <xf numFmtId="0" fontId="0" fillId="0" borderId="20" xfId="0" applyBorder="1"/>
    <xf numFmtId="0" fontId="0" fillId="0" borderId="26" xfId="0" applyBorder="1" applyAlignment="1">
      <alignment horizontal="center"/>
    </xf>
    <xf numFmtId="0" fontId="0" fillId="0" borderId="21" xfId="0" applyBorder="1"/>
    <xf numFmtId="165" fontId="0" fillId="0" borderId="22" xfId="1" applyNumberFormat="1" applyFont="1" applyBorder="1"/>
    <xf numFmtId="9" fontId="0" fillId="0" borderId="22" xfId="2" applyFont="1" applyBorder="1"/>
    <xf numFmtId="0" fontId="0" fillId="0" borderId="23" xfId="0" applyBorder="1" applyAlignment="1">
      <alignment horizontal="center"/>
    </xf>
    <xf numFmtId="43" fontId="0" fillId="33" borderId="22" xfId="1" applyFont="1" applyFill="1" applyBorder="1"/>
    <xf numFmtId="43" fontId="0" fillId="33" borderId="18" xfId="1" applyFont="1" applyFill="1" applyBorder="1" applyAlignment="1">
      <alignment vertical="center"/>
    </xf>
    <xf numFmtId="43" fontId="0" fillId="33" borderId="10" xfId="1" applyFont="1" applyFill="1" applyBorder="1" applyAlignment="1">
      <alignment vertical="center"/>
    </xf>
    <xf numFmtId="43" fontId="0" fillId="33" borderId="22" xfId="1" applyFont="1" applyFill="1" applyBorder="1" applyAlignment="1">
      <alignment vertical="center"/>
    </xf>
    <xf numFmtId="43" fontId="0" fillId="0" borderId="10" xfId="1" applyFont="1" applyBorder="1"/>
    <xf numFmtId="43" fontId="0" fillId="0" borderId="18" xfId="1" applyFont="1" applyBorder="1"/>
    <xf numFmtId="43" fontId="0" fillId="0" borderId="22" xfId="1" applyFont="1" applyBorder="1"/>
    <xf numFmtId="43" fontId="0" fillId="0" borderId="18" xfId="1" applyFont="1" applyBorder="1" applyAlignment="1">
      <alignment horizontal="center"/>
    </xf>
    <xf numFmtId="43" fontId="0" fillId="0" borderId="10" xfId="1" applyFont="1" applyBorder="1" applyAlignment="1">
      <alignment horizontal="center"/>
    </xf>
    <xf numFmtId="164" fontId="0" fillId="33" borderId="22" xfId="1" applyNumberFormat="1" applyFont="1" applyFill="1" applyBorder="1" applyAlignment="1">
      <alignment vertical="center"/>
    </xf>
    <xf numFmtId="9" fontId="0" fillId="33" borderId="26" xfId="2" applyNumberFormat="1" applyFont="1" applyFill="1" applyBorder="1"/>
    <xf numFmtId="9" fontId="0" fillId="33" borderId="23" xfId="2" applyNumberFormat="1" applyFont="1" applyFill="1" applyBorder="1"/>
    <xf numFmtId="9" fontId="0" fillId="33" borderId="24" xfId="2" applyNumberFormat="1" applyFont="1" applyFill="1" applyBorder="1"/>
    <xf numFmtId="9" fontId="0" fillId="33" borderId="19" xfId="2" applyFont="1" applyFill="1" applyBorder="1"/>
    <xf numFmtId="9" fontId="0" fillId="33" borderId="26" xfId="2" applyFont="1" applyFill="1" applyBorder="1"/>
    <xf numFmtId="9" fontId="0" fillId="33" borderId="23" xfId="2" applyFont="1" applyFill="1" applyBorder="1"/>
    <xf numFmtId="9" fontId="0" fillId="33" borderId="19" xfId="2" applyNumberFormat="1" applyFont="1" applyFill="1" applyBorder="1" applyAlignment="1">
      <alignment vertical="center"/>
    </xf>
    <xf numFmtId="9" fontId="0" fillId="33" borderId="26" xfId="2" applyNumberFormat="1" applyFont="1" applyFill="1" applyBorder="1" applyAlignment="1">
      <alignment vertical="center"/>
    </xf>
    <xf numFmtId="9" fontId="0" fillId="33" borderId="23" xfId="2" applyNumberFormat="1" applyFont="1" applyFill="1" applyBorder="1" applyAlignment="1">
      <alignment vertical="center"/>
    </xf>
    <xf numFmtId="9" fontId="0" fillId="33" borderId="19" xfId="2" applyNumberFormat="1" applyFont="1" applyFill="1" applyBorder="1"/>
    <xf numFmtId="9" fontId="0" fillId="33" borderId="18" xfId="2" applyNumberFormat="1" applyFont="1" applyFill="1" applyBorder="1" applyAlignment="1">
      <alignment horizontal="center"/>
    </xf>
    <xf numFmtId="9" fontId="0" fillId="33" borderId="10" xfId="2" applyNumberFormat="1" applyFont="1" applyFill="1" applyBorder="1" applyAlignment="1">
      <alignment horizontal="center"/>
    </xf>
    <xf numFmtId="9" fontId="0" fillId="33" borderId="22" xfId="2" applyNumberFormat="1" applyFont="1" applyFill="1" applyBorder="1" applyAlignment="1">
      <alignment horizontal="center"/>
    </xf>
    <xf numFmtId="9" fontId="0" fillId="33" borderId="19" xfId="2" applyNumberFormat="1" applyFont="1" applyFill="1" applyBorder="1" applyAlignment="1">
      <alignment horizontal="center" vertical="center"/>
    </xf>
    <xf numFmtId="9" fontId="0" fillId="33" borderId="26" xfId="2" applyNumberFormat="1" applyFont="1" applyFill="1" applyBorder="1" applyAlignment="1">
      <alignment horizontal="center" vertical="center"/>
    </xf>
    <xf numFmtId="9" fontId="0" fillId="33" borderId="23" xfId="2" applyNumberFormat="1" applyFont="1" applyFill="1" applyBorder="1" applyAlignment="1">
      <alignment horizontal="center" vertical="center"/>
    </xf>
    <xf numFmtId="9" fontId="0" fillId="0" borderId="19" xfId="2" applyFont="1" applyBorder="1"/>
    <xf numFmtId="9" fontId="0" fillId="0" borderId="26" xfId="2" applyFont="1" applyBorder="1"/>
    <xf numFmtId="9" fontId="0" fillId="0" borderId="23" xfId="2" applyFont="1" applyBorder="1"/>
    <xf numFmtId="164" fontId="0" fillId="0" borderId="0" xfId="0" applyNumberFormat="1"/>
    <xf numFmtId="10" fontId="0" fillId="33" borderId="26" xfId="2" applyNumberFormat="1" applyFont="1" applyFill="1" applyBorder="1"/>
    <xf numFmtId="10" fontId="0" fillId="33" borderId="23" xfId="2" applyNumberFormat="1" applyFont="1" applyFill="1" applyBorder="1"/>
    <xf numFmtId="1" fontId="0" fillId="33" borderId="10" xfId="1" applyNumberFormat="1" applyFont="1" applyFill="1" applyBorder="1"/>
    <xf numFmtId="1" fontId="0" fillId="33" borderId="18" xfId="1" applyNumberFormat="1" applyFont="1" applyFill="1" applyBorder="1"/>
    <xf numFmtId="10" fontId="0" fillId="33" borderId="19" xfId="2" applyNumberFormat="1" applyFont="1" applyFill="1" applyBorder="1"/>
    <xf numFmtId="1" fontId="0" fillId="33" borderId="22" xfId="1" applyNumberFormat="1" applyFont="1" applyFill="1" applyBorder="1"/>
    <xf numFmtId="164" fontId="0" fillId="33" borderId="32" xfId="1" applyNumberFormat="1" applyFont="1" applyFill="1" applyBorder="1" applyAlignment="1">
      <alignment horizontal="right"/>
    </xf>
    <xf numFmtId="164" fontId="0" fillId="33" borderId="10" xfId="1" applyNumberFormat="1" applyFont="1" applyFill="1" applyBorder="1" applyAlignment="1">
      <alignment horizontal="right"/>
    </xf>
    <xf numFmtId="164" fontId="0" fillId="33" borderId="22" xfId="1" applyNumberFormat="1" applyFont="1" applyFill="1" applyBorder="1" applyAlignment="1">
      <alignment horizontal="right"/>
    </xf>
    <xf numFmtId="10" fontId="0" fillId="33" borderId="24" xfId="2" applyNumberFormat="1" applyFont="1" applyFill="1" applyBorder="1" applyAlignment="1">
      <alignment horizontal="right"/>
    </xf>
    <xf numFmtId="10" fontId="0" fillId="33" borderId="26" xfId="2" applyNumberFormat="1" applyFont="1" applyFill="1" applyBorder="1" applyAlignment="1">
      <alignment horizontal="right"/>
    </xf>
    <xf numFmtId="10" fontId="0" fillId="33" borderId="23" xfId="2" applyNumberFormat="1" applyFont="1" applyFill="1" applyBorder="1" applyAlignment="1">
      <alignment horizontal="right"/>
    </xf>
    <xf numFmtId="1" fontId="0" fillId="33" borderId="18" xfId="1" applyNumberFormat="1" applyFont="1" applyFill="1" applyBorder="1" applyAlignment="1">
      <alignment horizontal="right"/>
    </xf>
    <xf numFmtId="1" fontId="0" fillId="33" borderId="10" xfId="1" applyNumberFormat="1" applyFont="1" applyFill="1" applyBorder="1" applyAlignment="1">
      <alignment horizontal="right"/>
    </xf>
    <xf numFmtId="1" fontId="0" fillId="33" borderId="22" xfId="1" applyNumberFormat="1" applyFont="1" applyFill="1" applyBorder="1" applyAlignment="1">
      <alignment horizontal="right"/>
    </xf>
    <xf numFmtId="165" fontId="0" fillId="0" borderId="18" xfId="1" applyNumberFormat="1" applyFont="1" applyBorder="1" applyAlignment="1">
      <alignment horizontal="right"/>
    </xf>
    <xf numFmtId="165" fontId="0" fillId="0" borderId="10" xfId="1" applyNumberFormat="1" applyFont="1" applyBorder="1" applyAlignment="1">
      <alignment horizontal="right"/>
    </xf>
    <xf numFmtId="165" fontId="0" fillId="0" borderId="22" xfId="1" applyNumberFormat="1" applyFont="1" applyBorder="1" applyAlignment="1">
      <alignment horizontal="right"/>
    </xf>
    <xf numFmtId="9" fontId="0" fillId="0" borderId="19" xfId="2" applyFont="1" applyBorder="1" applyAlignment="1">
      <alignment horizontal="right"/>
    </xf>
    <xf numFmtId="10" fontId="0" fillId="33" borderId="19" xfId="2" applyNumberFormat="1" applyFont="1" applyFill="1" applyBorder="1" applyAlignment="1">
      <alignment horizontal="right"/>
    </xf>
    <xf numFmtId="0" fontId="0" fillId="33" borderId="10" xfId="0" applyFill="1" applyBorder="1" applyAlignment="1">
      <alignment vertical="center"/>
    </xf>
    <xf numFmtId="164" fontId="0" fillId="33" borderId="26" xfId="1" applyNumberFormat="1" applyFont="1" applyFill="1" applyBorder="1" applyAlignment="1">
      <alignment vertical="center"/>
    </xf>
    <xf numFmtId="0" fontId="0" fillId="33" borderId="22" xfId="0" applyFill="1" applyBorder="1" applyAlignment="1">
      <alignment vertical="center" wrapText="1"/>
    </xf>
    <xf numFmtId="164" fontId="0" fillId="33" borderId="23" xfId="1" applyNumberFormat="1" applyFont="1" applyFill="1" applyBorder="1" applyAlignment="1">
      <alignment vertical="center"/>
    </xf>
    <xf numFmtId="0" fontId="0" fillId="33" borderId="32" xfId="0" applyFill="1" applyBorder="1" applyAlignment="1">
      <alignment vertical="center"/>
    </xf>
    <xf numFmtId="164" fontId="0" fillId="33" borderId="24" xfId="1" applyNumberFormat="1" applyFont="1" applyFill="1" applyBorder="1" applyAlignment="1">
      <alignment vertical="center"/>
    </xf>
    <xf numFmtId="0" fontId="16" fillId="33" borderId="21" xfId="0" applyFont="1" applyFill="1" applyBorder="1"/>
    <xf numFmtId="164" fontId="16" fillId="33" borderId="22" xfId="1" applyNumberFormat="1" applyFont="1" applyFill="1" applyBorder="1"/>
    <xf numFmtId="9" fontId="16" fillId="33" borderId="25" xfId="2" applyNumberFormat="1" applyFont="1" applyFill="1" applyBorder="1"/>
    <xf numFmtId="0" fontId="16" fillId="0" borderId="21" xfId="0" applyFont="1" applyBorder="1"/>
    <xf numFmtId="165" fontId="16" fillId="0" borderId="22" xfId="0" applyNumberFormat="1" applyFont="1" applyBorder="1"/>
    <xf numFmtId="9" fontId="16" fillId="0" borderId="23" xfId="2" applyFont="1" applyBorder="1"/>
    <xf numFmtId="0" fontId="16" fillId="33" borderId="0" xfId="0" applyFont="1" applyFill="1" applyBorder="1"/>
    <xf numFmtId="164" fontId="16" fillId="33" borderId="0" xfId="1" applyNumberFormat="1" applyFont="1" applyFill="1" applyBorder="1"/>
    <xf numFmtId="9" fontId="16" fillId="33" borderId="0" xfId="2" applyNumberFormat="1" applyFont="1" applyFill="1" applyBorder="1"/>
    <xf numFmtId="9" fontId="0" fillId="33" borderId="19" xfId="2" applyFont="1" applyFill="1" applyBorder="1" applyAlignment="1">
      <alignment horizontal="right"/>
    </xf>
    <xf numFmtId="9" fontId="0" fillId="33" borderId="26" xfId="2" applyFont="1" applyFill="1" applyBorder="1" applyAlignment="1">
      <alignment horizontal="right"/>
    </xf>
    <xf numFmtId="9" fontId="0" fillId="33" borderId="23" xfId="2" applyFont="1" applyFill="1" applyBorder="1" applyAlignment="1">
      <alignment horizontal="right"/>
    </xf>
    <xf numFmtId="165" fontId="0" fillId="33" borderId="18" xfId="1" applyNumberFormat="1" applyFont="1" applyFill="1" applyBorder="1" applyAlignment="1">
      <alignment horizontal="right"/>
    </xf>
    <xf numFmtId="165" fontId="0" fillId="33" borderId="10" xfId="1" applyNumberFormat="1" applyFont="1" applyFill="1" applyBorder="1" applyAlignment="1">
      <alignment horizontal="right"/>
    </xf>
    <xf numFmtId="165" fontId="0" fillId="33" borderId="22" xfId="1" applyNumberFormat="1" applyFont="1" applyFill="1" applyBorder="1" applyAlignment="1">
      <alignment horizontal="right"/>
    </xf>
    <xf numFmtId="0" fontId="0" fillId="33" borderId="32" xfId="0" applyFill="1" applyBorder="1"/>
    <xf numFmtId="9" fontId="0" fillId="33" borderId="24" xfId="2" applyFont="1" applyFill="1" applyBorder="1"/>
    <xf numFmtId="0" fontId="0" fillId="0" borderId="10" xfId="0" applyBorder="1"/>
    <xf numFmtId="0" fontId="0" fillId="0" borderId="22" xfId="0" applyBorder="1"/>
    <xf numFmtId="0" fontId="0" fillId="0" borderId="31" xfId="0" applyBorder="1"/>
    <xf numFmtId="0" fontId="0" fillId="0" borderId="32" xfId="0" applyBorder="1"/>
    <xf numFmtId="165" fontId="0" fillId="0" borderId="32" xfId="1" applyNumberFormat="1" applyFont="1" applyBorder="1"/>
    <xf numFmtId="0" fontId="16" fillId="35" borderId="33" xfId="0" applyFont="1" applyFill="1" applyBorder="1" applyAlignment="1">
      <alignment horizontal="center"/>
    </xf>
    <xf numFmtId="0" fontId="16" fillId="35" borderId="34" xfId="0" applyFont="1" applyFill="1" applyBorder="1" applyAlignment="1">
      <alignment horizontal="center"/>
    </xf>
    <xf numFmtId="0" fontId="19" fillId="0" borderId="30" xfId="0" applyFont="1" applyBorder="1" applyAlignment="1" applyProtection="1">
      <alignment horizontal="center" vertical="center"/>
      <protection hidden="1"/>
    </xf>
    <xf numFmtId="165" fontId="0" fillId="33" borderId="38" xfId="1" applyNumberFormat="1" applyFont="1" applyFill="1" applyBorder="1"/>
    <xf numFmtId="165" fontId="0" fillId="0" borderId="18" xfId="1" applyNumberFormat="1" applyFont="1" applyBorder="1" applyAlignment="1">
      <alignment horizontal="center"/>
    </xf>
    <xf numFmtId="165" fontId="0" fillId="0" borderId="10" xfId="1" applyNumberFormat="1" applyFont="1" applyBorder="1" applyAlignment="1">
      <alignment horizontal="center"/>
    </xf>
    <xf numFmtId="165" fontId="0" fillId="0" borderId="22" xfId="1" applyNumberFormat="1" applyFont="1" applyBorder="1" applyAlignment="1">
      <alignment horizontal="center"/>
    </xf>
    <xf numFmtId="0" fontId="16" fillId="35" borderId="36" xfId="0" applyFont="1" applyFill="1" applyBorder="1" applyAlignment="1">
      <alignment horizontal="center" vertical="center" wrapText="1"/>
    </xf>
    <xf numFmtId="0" fontId="16" fillId="35" borderId="39" xfId="0" applyFont="1" applyFill="1" applyBorder="1" applyAlignment="1">
      <alignment horizontal="center" vertical="center"/>
    </xf>
    <xf numFmtId="0" fontId="0" fillId="0" borderId="18" xfId="0" applyBorder="1"/>
    <xf numFmtId="41" fontId="0" fillId="0" borderId="19" xfId="45" applyFont="1" applyBorder="1"/>
    <xf numFmtId="41" fontId="0" fillId="0" borderId="26" xfId="45" applyFont="1" applyBorder="1"/>
    <xf numFmtId="41" fontId="0" fillId="0" borderId="23" xfId="45" applyFont="1" applyBorder="1"/>
    <xf numFmtId="0" fontId="16" fillId="35" borderId="36" xfId="0" applyFont="1" applyFill="1" applyBorder="1" applyAlignment="1">
      <alignment horizontal="center" vertical="center" wrapText="1"/>
    </xf>
    <xf numFmtId="0" fontId="16" fillId="35" borderId="39" xfId="0" applyFont="1" applyFill="1" applyBorder="1" applyAlignment="1">
      <alignment horizontal="center" vertical="center"/>
    </xf>
    <xf numFmtId="0" fontId="16" fillId="35" borderId="37" xfId="0" applyFont="1" applyFill="1" applyBorder="1" applyAlignment="1">
      <alignment horizontal="center" vertical="center"/>
    </xf>
    <xf numFmtId="0" fontId="0" fillId="0" borderId="10" xfId="0" applyBorder="1" applyAlignment="1">
      <alignment horizontal="left"/>
    </xf>
    <xf numFmtId="0" fontId="0" fillId="0" borderId="18" xfId="0" applyBorder="1" applyAlignment="1">
      <alignment horizontal="left"/>
    </xf>
    <xf numFmtId="0" fontId="0" fillId="0" borderId="22" xfId="0" applyBorder="1" applyAlignment="1">
      <alignment horizontal="left"/>
    </xf>
    <xf numFmtId="9" fontId="0" fillId="33" borderId="19" xfId="2" applyNumberFormat="1" applyFont="1" applyFill="1" applyBorder="1" applyAlignment="1">
      <alignment horizontal="right"/>
    </xf>
    <xf numFmtId="9" fontId="0" fillId="33" borderId="26" xfId="2" applyNumberFormat="1" applyFont="1" applyFill="1" applyBorder="1" applyAlignment="1">
      <alignment horizontal="right"/>
    </xf>
    <xf numFmtId="9" fontId="0" fillId="33" borderId="23" xfId="2" applyNumberFormat="1" applyFont="1" applyFill="1" applyBorder="1" applyAlignment="1">
      <alignment horizontal="right"/>
    </xf>
    <xf numFmtId="9" fontId="0" fillId="0" borderId="26" xfId="2" applyFont="1" applyBorder="1" applyAlignment="1">
      <alignment horizontal="right"/>
    </xf>
    <xf numFmtId="9" fontId="0" fillId="0" borderId="23" xfId="2" applyFont="1" applyBorder="1" applyAlignment="1">
      <alignment horizontal="right"/>
    </xf>
    <xf numFmtId="0" fontId="0" fillId="0" borderId="29" xfId="0" applyBorder="1"/>
    <xf numFmtId="165" fontId="0" fillId="0" borderId="29" xfId="1" applyNumberFormat="1" applyFont="1" applyBorder="1"/>
    <xf numFmtId="0" fontId="16" fillId="35" borderId="18" xfId="0" applyFont="1" applyFill="1" applyBorder="1" applyAlignment="1">
      <alignment horizontal="center" vertical="center" wrapText="1"/>
    </xf>
    <xf numFmtId="0" fontId="16" fillId="35" borderId="29" xfId="0" applyFont="1" applyFill="1" applyBorder="1" applyAlignment="1">
      <alignment horizontal="center" vertical="center" wrapText="1"/>
    </xf>
    <xf numFmtId="0" fontId="16" fillId="35" borderId="19" xfId="0" applyFont="1" applyFill="1" applyBorder="1" applyAlignment="1">
      <alignment horizontal="center" vertical="center" wrapText="1"/>
    </xf>
    <xf numFmtId="0" fontId="16" fillId="35" borderId="23" xfId="0" applyFont="1" applyFill="1" applyBorder="1" applyAlignment="1">
      <alignment horizontal="center" vertical="center" wrapText="1"/>
    </xf>
    <xf numFmtId="0" fontId="13" fillId="34" borderId="11" xfId="0" applyFont="1" applyFill="1" applyBorder="1" applyAlignment="1">
      <alignment horizontal="center" vertical="center" wrapText="1"/>
    </xf>
    <xf numFmtId="0" fontId="13" fillId="34" borderId="12" xfId="0" applyFont="1" applyFill="1" applyBorder="1" applyAlignment="1">
      <alignment horizontal="center" vertical="center" wrapText="1"/>
    </xf>
    <xf numFmtId="0" fontId="13" fillId="34" borderId="13" xfId="0" applyFont="1" applyFill="1" applyBorder="1" applyAlignment="1">
      <alignment horizontal="center" vertical="center" wrapText="1"/>
    </xf>
    <xf numFmtId="0" fontId="13" fillId="34" borderId="14" xfId="0" applyFont="1" applyFill="1" applyBorder="1" applyAlignment="1">
      <alignment horizontal="center" vertical="center" wrapText="1"/>
    </xf>
    <xf numFmtId="0" fontId="13" fillId="34" borderId="15" xfId="0" applyFont="1" applyFill="1" applyBorder="1" applyAlignment="1">
      <alignment horizontal="center" vertical="center" wrapText="1"/>
    </xf>
    <xf numFmtId="0" fontId="13" fillId="34" borderId="16" xfId="0" applyFont="1" applyFill="1" applyBorder="1" applyAlignment="1">
      <alignment horizontal="center" vertical="center" wrapText="1"/>
    </xf>
    <xf numFmtId="0" fontId="16" fillId="35" borderId="17" xfId="0" applyFont="1" applyFill="1" applyBorder="1" applyAlignment="1">
      <alignment horizontal="center" vertical="center"/>
    </xf>
    <xf numFmtId="0" fontId="16" fillId="35" borderId="28" xfId="0" applyFont="1" applyFill="1" applyBorder="1" applyAlignment="1">
      <alignment horizontal="center" vertical="center"/>
    </xf>
    <xf numFmtId="0" fontId="16" fillId="35" borderId="18" xfId="0" applyFont="1" applyFill="1" applyBorder="1" applyAlignment="1">
      <alignment horizontal="center" vertical="center"/>
    </xf>
    <xf numFmtId="0" fontId="16" fillId="35" borderId="29" xfId="0" applyFont="1" applyFill="1" applyBorder="1" applyAlignment="1">
      <alignment horizontal="center" vertical="center"/>
    </xf>
    <xf numFmtId="0" fontId="16" fillId="33" borderId="0" xfId="0" applyFont="1" applyFill="1" applyAlignment="1">
      <alignment horizontal="center"/>
    </xf>
    <xf numFmtId="0" fontId="16" fillId="35" borderId="27" xfId="0" applyFont="1" applyFill="1" applyBorder="1" applyAlignment="1">
      <alignment horizontal="center" vertical="center" wrapText="1"/>
    </xf>
    <xf numFmtId="0" fontId="16" fillId="35" borderId="21" xfId="0" applyFont="1" applyFill="1" applyBorder="1" applyAlignment="1">
      <alignment horizontal="center" vertical="center"/>
    </xf>
    <xf numFmtId="0" fontId="16" fillId="35" borderId="22" xfId="0" applyFont="1" applyFill="1" applyBorder="1" applyAlignment="1">
      <alignment horizontal="center" vertical="center"/>
    </xf>
    <xf numFmtId="0" fontId="0" fillId="33" borderId="17" xfId="0" applyFill="1" applyBorder="1" applyAlignment="1">
      <alignment horizontal="center" vertical="center"/>
    </xf>
    <xf numFmtId="0" fontId="0" fillId="33" borderId="20" xfId="0" applyFill="1" applyBorder="1" applyAlignment="1">
      <alignment horizontal="center" vertical="center"/>
    </xf>
    <xf numFmtId="0" fontId="0" fillId="33" borderId="21" xfId="0" applyFill="1"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16" fillId="35" borderId="19" xfId="0" applyFont="1" applyFill="1" applyBorder="1" applyAlignment="1">
      <alignment horizontal="center" wrapText="1"/>
    </xf>
    <xf numFmtId="0" fontId="16" fillId="35" borderId="27" xfId="0" applyFont="1" applyFill="1" applyBorder="1" applyAlignment="1">
      <alignment horizontal="center" wrapText="1"/>
    </xf>
    <xf numFmtId="0" fontId="0" fillId="0" borderId="22" xfId="0" applyBorder="1" applyAlignment="1">
      <alignment horizontal="center" vertical="center"/>
    </xf>
    <xf numFmtId="0" fontId="21" fillId="33" borderId="0" xfId="0" applyFont="1" applyFill="1" applyAlignment="1">
      <alignment horizontal="center"/>
    </xf>
    <xf numFmtId="0" fontId="0" fillId="0" borderId="10" xfId="0" applyFont="1" applyBorder="1" applyAlignment="1">
      <alignment horizontal="center" vertical="center"/>
    </xf>
    <xf numFmtId="0" fontId="0" fillId="0" borderId="22" xfId="0" applyFont="1" applyBorder="1" applyAlignment="1">
      <alignment horizontal="center" vertical="center"/>
    </xf>
    <xf numFmtId="0" fontId="0" fillId="0" borderId="18" xfId="0" applyFont="1" applyBorder="1" applyAlignment="1">
      <alignment horizontal="center" vertical="center"/>
    </xf>
    <xf numFmtId="0" fontId="13" fillId="34" borderId="17" xfId="0" applyFont="1" applyFill="1" applyBorder="1" applyAlignment="1">
      <alignment horizontal="center" vertical="center" wrapText="1"/>
    </xf>
    <xf numFmtId="0" fontId="13" fillId="34" borderId="18" xfId="0" applyFont="1" applyFill="1" applyBorder="1" applyAlignment="1">
      <alignment horizontal="center" vertical="center" wrapText="1"/>
    </xf>
    <xf numFmtId="0" fontId="13" fillId="34" borderId="19" xfId="0" applyFont="1" applyFill="1" applyBorder="1" applyAlignment="1">
      <alignment horizontal="center" vertical="center" wrapText="1"/>
    </xf>
    <xf numFmtId="0" fontId="13" fillId="34" borderId="21" xfId="0" applyFont="1" applyFill="1" applyBorder="1" applyAlignment="1">
      <alignment horizontal="center" vertical="center" wrapText="1"/>
    </xf>
    <xf numFmtId="0" fontId="13" fillId="34" borderId="22" xfId="0" applyFont="1" applyFill="1" applyBorder="1" applyAlignment="1">
      <alignment horizontal="center" vertical="center" wrapText="1"/>
    </xf>
    <xf numFmtId="0" fontId="13" fillId="34" borderId="23" xfId="0" applyFont="1" applyFill="1" applyBorder="1" applyAlignment="1">
      <alignment horizontal="center" vertical="center" wrapText="1"/>
    </xf>
    <xf numFmtId="0" fontId="16" fillId="35" borderId="22" xfId="0" applyFont="1" applyFill="1" applyBorder="1" applyAlignment="1">
      <alignment horizontal="center" vertical="center" wrapText="1"/>
    </xf>
    <xf numFmtId="0" fontId="16" fillId="35" borderId="36" xfId="0" applyFont="1" applyFill="1" applyBorder="1" applyAlignment="1">
      <alignment horizontal="center" vertical="center" wrapText="1"/>
    </xf>
    <xf numFmtId="0" fontId="16" fillId="35" borderId="25" xfId="0" applyFont="1" applyFill="1" applyBorder="1" applyAlignment="1">
      <alignment horizontal="center" vertical="center" wrapText="1"/>
    </xf>
    <xf numFmtId="0" fontId="16" fillId="35" borderId="39" xfId="0" applyFont="1" applyFill="1" applyBorder="1" applyAlignment="1">
      <alignment horizontal="center" vertical="center"/>
    </xf>
    <xf numFmtId="0" fontId="16" fillId="35" borderId="40" xfId="0" applyFont="1" applyFill="1" applyBorder="1" applyAlignment="1">
      <alignment horizontal="center" vertical="center"/>
    </xf>
    <xf numFmtId="0" fontId="16" fillId="35" borderId="37" xfId="0" applyFont="1" applyFill="1" applyBorder="1" applyAlignment="1">
      <alignment horizontal="center" vertical="center"/>
    </xf>
    <xf numFmtId="0" fontId="16" fillId="35" borderId="38" xfId="0" applyFont="1" applyFill="1" applyBorder="1" applyAlignment="1">
      <alignment horizontal="center" vertical="center"/>
    </xf>
    <xf numFmtId="0" fontId="16" fillId="35" borderId="37" xfId="0" applyFont="1" applyFill="1" applyBorder="1" applyAlignment="1">
      <alignment horizontal="center" vertical="center" wrapText="1"/>
    </xf>
    <xf numFmtId="0" fontId="16" fillId="35" borderId="38" xfId="0" applyFont="1" applyFill="1" applyBorder="1" applyAlignment="1">
      <alignment horizontal="center" vertical="center" wrapText="1"/>
    </xf>
    <xf numFmtId="0" fontId="0" fillId="33" borderId="17" xfId="0" applyFill="1" applyBorder="1" applyAlignment="1">
      <alignment horizontal="center" vertical="center" wrapText="1"/>
    </xf>
    <xf numFmtId="0" fontId="0" fillId="33" borderId="21" xfId="0" applyFill="1" applyBorder="1" applyAlignment="1">
      <alignment horizontal="center" vertical="center" wrapText="1"/>
    </xf>
    <xf numFmtId="164" fontId="0" fillId="33" borderId="18" xfId="1" applyNumberFormat="1" applyFont="1" applyFill="1" applyBorder="1" applyAlignment="1">
      <alignment horizontal="center" vertical="center"/>
    </xf>
    <xf numFmtId="164" fontId="0" fillId="33" borderId="22" xfId="1" applyNumberFormat="1" applyFont="1" applyFill="1" applyBorder="1" applyAlignment="1">
      <alignment horizontal="center" vertical="center"/>
    </xf>
    <xf numFmtId="9" fontId="0" fillId="33" borderId="19" xfId="2" applyFont="1" applyFill="1" applyBorder="1" applyAlignment="1">
      <alignment horizontal="center" vertical="center"/>
    </xf>
    <xf numFmtId="9" fontId="0" fillId="33" borderId="23" xfId="2" applyFont="1" applyFill="1" applyBorder="1" applyAlignment="1">
      <alignment horizontal="center" vertical="center"/>
    </xf>
    <xf numFmtId="0" fontId="0" fillId="0" borderId="22" xfId="0" applyBorder="1" applyAlignment="1">
      <alignment horizontal="center"/>
    </xf>
    <xf numFmtId="0" fontId="0" fillId="0" borderId="23" xfId="0" applyBorder="1" applyAlignment="1">
      <alignment horizontal="center"/>
    </xf>
    <xf numFmtId="0" fontId="0" fillId="0" borderId="10" xfId="0" applyBorder="1" applyAlignment="1">
      <alignment horizontal="center"/>
    </xf>
    <xf numFmtId="0" fontId="0" fillId="0" borderId="26" xfId="0" applyBorder="1" applyAlignment="1">
      <alignment horizontal="center"/>
    </xf>
    <xf numFmtId="0" fontId="13" fillId="34" borderId="41" xfId="0" applyFont="1" applyFill="1" applyBorder="1" applyAlignment="1">
      <alignment horizontal="center"/>
    </xf>
    <xf numFmtId="0" fontId="13" fillId="34" borderId="42" xfId="0" applyFont="1" applyFill="1" applyBorder="1" applyAlignment="1">
      <alignment horizontal="center"/>
    </xf>
    <xf numFmtId="0" fontId="13" fillId="34" borderId="43" xfId="0" applyFont="1" applyFill="1" applyBorder="1" applyAlignment="1">
      <alignment horizontal="center"/>
    </xf>
    <xf numFmtId="0" fontId="0" fillId="0" borderId="32" xfId="0" applyBorder="1" applyAlignment="1">
      <alignment horizontal="center"/>
    </xf>
    <xf numFmtId="0" fontId="0" fillId="0" borderId="24" xfId="0" applyBorder="1" applyAlignment="1">
      <alignment horizontal="center"/>
    </xf>
    <xf numFmtId="0" fontId="16" fillId="35" borderId="34" xfId="0" applyFont="1" applyFill="1" applyBorder="1" applyAlignment="1">
      <alignment horizontal="center"/>
    </xf>
    <xf numFmtId="0" fontId="16" fillId="35" borderId="35" xfId="0" applyFont="1" applyFill="1" applyBorder="1" applyAlignment="1">
      <alignment horizontal="center"/>
    </xf>
    <xf numFmtId="0" fontId="13" fillId="34" borderId="11" xfId="0" applyFont="1" applyFill="1" applyBorder="1" applyAlignment="1">
      <alignment horizontal="center" vertical="center"/>
    </xf>
    <xf numFmtId="0" fontId="13" fillId="34" borderId="12" xfId="0" applyFont="1" applyFill="1" applyBorder="1" applyAlignment="1">
      <alignment horizontal="center" vertical="center"/>
    </xf>
    <xf numFmtId="0" fontId="13" fillId="34" borderId="13" xfId="0" applyFont="1" applyFill="1" applyBorder="1" applyAlignment="1">
      <alignment horizontal="center" vertical="center"/>
    </xf>
    <xf numFmtId="0" fontId="13" fillId="34" borderId="14" xfId="0" applyFont="1" applyFill="1" applyBorder="1" applyAlignment="1">
      <alignment horizontal="center" vertical="center"/>
    </xf>
    <xf numFmtId="0" fontId="13" fillId="34" borderId="15" xfId="0" applyFont="1" applyFill="1" applyBorder="1" applyAlignment="1">
      <alignment horizontal="center" vertical="center"/>
    </xf>
    <xf numFmtId="0" fontId="13" fillId="34" borderId="16" xfId="0" applyFont="1" applyFill="1" applyBorder="1" applyAlignment="1">
      <alignment horizontal="center" vertical="center"/>
    </xf>
    <xf numFmtId="0" fontId="16" fillId="35" borderId="18" xfId="0" applyFont="1" applyFill="1" applyBorder="1" applyAlignment="1">
      <alignment horizontal="center" wrapText="1"/>
    </xf>
    <xf numFmtId="0" fontId="16" fillId="35" borderId="29" xfId="0" applyFont="1" applyFill="1" applyBorder="1" applyAlignment="1">
      <alignment horizontal="center" wrapText="1"/>
    </xf>
    <xf numFmtId="0" fontId="16" fillId="35" borderId="22" xfId="0" applyFont="1" applyFill="1" applyBorder="1" applyAlignment="1">
      <alignment horizontal="center" wrapText="1"/>
    </xf>
    <xf numFmtId="0" fontId="13" fillId="34" borderId="17" xfId="0" applyFont="1" applyFill="1" applyBorder="1" applyAlignment="1">
      <alignment horizontal="center" vertical="center"/>
    </xf>
    <xf numFmtId="0" fontId="13" fillId="34" borderId="18" xfId="0" applyFont="1" applyFill="1" applyBorder="1" applyAlignment="1">
      <alignment horizontal="center" vertical="center"/>
    </xf>
    <xf numFmtId="0" fontId="13" fillId="34" borderId="19" xfId="0" applyFont="1" applyFill="1" applyBorder="1" applyAlignment="1">
      <alignment horizontal="center" vertical="center"/>
    </xf>
    <xf numFmtId="0" fontId="13" fillId="34" borderId="21" xfId="0" applyFont="1" applyFill="1" applyBorder="1" applyAlignment="1">
      <alignment horizontal="center" vertical="center"/>
    </xf>
    <xf numFmtId="0" fontId="13" fillId="34" borderId="22" xfId="0" applyFont="1" applyFill="1" applyBorder="1" applyAlignment="1">
      <alignment horizontal="center" vertical="center"/>
    </xf>
    <xf numFmtId="0" fontId="13" fillId="34" borderId="23" xfId="0" applyFont="1" applyFill="1" applyBorder="1" applyAlignment="1">
      <alignment horizontal="center" vertical="center"/>
    </xf>
    <xf numFmtId="0" fontId="16" fillId="35" borderId="23" xfId="0" applyFont="1" applyFill="1" applyBorder="1" applyAlignment="1">
      <alignment horizontal="center" wrapText="1"/>
    </xf>
    <xf numFmtId="0" fontId="0" fillId="33" borderId="31" xfId="0" applyFill="1" applyBorder="1" applyAlignment="1">
      <alignment horizontal="center" vertical="center"/>
    </xf>
    <xf numFmtId="0" fontId="16" fillId="35" borderId="17" xfId="0" applyFont="1" applyFill="1" applyBorder="1" applyAlignment="1">
      <alignment horizontal="center" vertical="center" wrapText="1"/>
    </xf>
    <xf numFmtId="0" fontId="16" fillId="35" borderId="21" xfId="0" applyFont="1" applyFill="1" applyBorder="1" applyAlignment="1">
      <alignment horizontal="center" vertical="center" wrapText="1"/>
    </xf>
  </cellXfs>
  <cellStyles count="46">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xfId="44" builtinId="8"/>
    <cellStyle name="Incorrecto" xfId="9" builtinId="27" customBuiltin="1"/>
    <cellStyle name="Millares" xfId="1" builtinId="3"/>
    <cellStyle name="Millares [0]" xfId="45" builtinId="6"/>
    <cellStyle name="Neutral" xfId="10" builtinId="28" customBuiltin="1"/>
    <cellStyle name="Normal" xfId="0" builtinId="0"/>
    <cellStyle name="Notas" xfId="17" builtinId="10" customBuiltin="1"/>
    <cellStyle name="Porcentaje" xfId="2" builtinId="5"/>
    <cellStyle name="Salida" xfId="12" builtinId="21" customBuiltin="1"/>
    <cellStyle name="Texto de advertencia" xfId="16" builtinId="11" customBuiltin="1"/>
    <cellStyle name="Texto explicativo" xfId="18" builtinId="53" customBuiltin="1"/>
    <cellStyle name="Título" xfId="3" builtinId="15" customBuiltin="1"/>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dk1"/>
                </a:solidFill>
                <a:latin typeface="+mn-lt"/>
                <a:ea typeface="+mn-ea"/>
                <a:cs typeface="+mn-cs"/>
              </a:defRPr>
            </a:pPr>
            <a:r>
              <a:rPr lang="es-CO"/>
              <a:t>Mercado Primario</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Hoja1!$D$23</c:f>
              <c:strCache>
                <c:ptCount val="1"/>
                <c:pt idx="0">
                  <c:v>2017</c:v>
                </c:pt>
              </c:strCache>
            </c:strRef>
          </c:tx>
          <c:spPr>
            <a:solidFill>
              <a:schemeClr val="accent5"/>
            </a:solidFill>
            <a:ln>
              <a:noFill/>
            </a:ln>
            <a:effectLst/>
          </c:spPr>
          <c:invertIfNegative val="0"/>
          <c:cat>
            <c:strRef>
              <c:f>Hoja1!$B$25:$B$36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Hoja1!$D$25:$D$36</c:f>
              <c:numCache>
                <c:formatCode>_(* #,##0_);_(* \(#,##0\);_(* "-"??_);_(@_)</c:formatCode>
                <c:ptCount val="12"/>
                <c:pt idx="0">
                  <c:v>16158.970588235294</c:v>
                </c:pt>
                <c:pt idx="1">
                  <c:v>8322.5</c:v>
                </c:pt>
                <c:pt idx="2">
                  <c:v>3915.0769230769229</c:v>
                </c:pt>
                <c:pt idx="3">
                  <c:v>2400</c:v>
                </c:pt>
                <c:pt idx="4">
                  <c:v>3358.3333333333335</c:v>
                </c:pt>
                <c:pt idx="5">
                  <c:v>2623.0285714285715</c:v>
                </c:pt>
                <c:pt idx="6">
                  <c:v>3585.5</c:v>
                </c:pt>
                <c:pt idx="7">
                  <c:v>3398.3695652173915</c:v>
                </c:pt>
                <c:pt idx="8">
                  <c:v>4257.604166666667</c:v>
                </c:pt>
                <c:pt idx="9">
                  <c:v>6618.333333333333</c:v>
                </c:pt>
                <c:pt idx="10">
                  <c:v>3024.2903225806454</c:v>
                </c:pt>
                <c:pt idx="11">
                  <c:v>4127.3859649122805</c:v>
                </c:pt>
              </c:numCache>
            </c:numRef>
          </c:val>
          <c:extLst>
            <c:ext xmlns:c16="http://schemas.microsoft.com/office/drawing/2014/chart" uri="{C3380CC4-5D6E-409C-BE32-E72D297353CC}">
              <c16:uniqueId val="{00000001-8E46-4013-BF12-312137066AB6}"/>
            </c:ext>
          </c:extLst>
        </c:ser>
        <c:ser>
          <c:idx val="2"/>
          <c:order val="1"/>
          <c:tx>
            <c:strRef>
              <c:f>Hoja1!$E$23</c:f>
              <c:strCache>
                <c:ptCount val="1"/>
                <c:pt idx="0">
                  <c:v>2018</c:v>
                </c:pt>
              </c:strCache>
            </c:strRef>
          </c:tx>
          <c:spPr>
            <a:solidFill>
              <a:schemeClr val="accent4"/>
            </a:solidFill>
            <a:ln>
              <a:noFill/>
            </a:ln>
            <a:effectLst/>
          </c:spPr>
          <c:invertIfNegative val="0"/>
          <c:cat>
            <c:strRef>
              <c:f>Hoja1!$B$25:$B$36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Hoja1!$E$25:$E$36</c:f>
              <c:numCache>
                <c:formatCode>_(* #,##0_);_(* \(#,##0\);_(* "-"??_);_(@_)</c:formatCode>
                <c:ptCount val="12"/>
                <c:pt idx="0">
                  <c:v>4729.4144144144148</c:v>
                </c:pt>
                <c:pt idx="1">
                  <c:v>5005</c:v>
                </c:pt>
                <c:pt idx="2">
                  <c:v>4928.4827586206893</c:v>
                </c:pt>
                <c:pt idx="3">
                  <c:v>4678.8076923076924</c:v>
                </c:pt>
                <c:pt idx="4">
                  <c:v>3347.5283018867926</c:v>
                </c:pt>
                <c:pt idx="5">
                  <c:v>5695.5957446808507</c:v>
                </c:pt>
                <c:pt idx="6">
                  <c:v>6482.36</c:v>
                </c:pt>
                <c:pt idx="7">
                  <c:v>4833.7333333333336</c:v>
                </c:pt>
                <c:pt idx="8">
                  <c:v>5229.6170212765956</c:v>
                </c:pt>
                <c:pt idx="9">
                  <c:v>4742.05</c:v>
                </c:pt>
                <c:pt idx="10">
                  <c:v>4634.296875</c:v>
                </c:pt>
                <c:pt idx="11">
                  <c:v>4830.8888888888887</c:v>
                </c:pt>
              </c:numCache>
            </c:numRef>
          </c:val>
          <c:extLst>
            <c:ext xmlns:c16="http://schemas.microsoft.com/office/drawing/2014/chart" uri="{C3380CC4-5D6E-409C-BE32-E72D297353CC}">
              <c16:uniqueId val="{00000002-8E46-4013-BF12-312137066AB6}"/>
            </c:ext>
          </c:extLst>
        </c:ser>
        <c:dLbls>
          <c:showLegendKey val="0"/>
          <c:showVal val="0"/>
          <c:showCatName val="0"/>
          <c:showSerName val="0"/>
          <c:showPercent val="0"/>
          <c:showBubbleSize val="0"/>
        </c:dLbls>
        <c:gapWidth val="269"/>
        <c:overlap val="-27"/>
        <c:axId val="25822256"/>
        <c:axId val="330465648"/>
      </c:barChart>
      <c:lineChart>
        <c:grouping val="standard"/>
        <c:varyColors val="0"/>
        <c:ser>
          <c:idx val="3"/>
          <c:order val="2"/>
          <c:tx>
            <c:strRef>
              <c:f>Hoja1!$F$23</c:f>
              <c:strCache>
                <c:ptCount val="1"/>
                <c:pt idx="0">
                  <c:v>Var. %</c:v>
                </c:pt>
              </c:strCache>
            </c:strRef>
          </c:tx>
          <c:spPr>
            <a:ln w="38100" cap="rnd">
              <a:solidFill>
                <a:schemeClr val="accent6">
                  <a:lumMod val="60000"/>
                </a:schemeClr>
              </a:solidFill>
              <a:round/>
            </a:ln>
            <a:effectLst/>
          </c:spPr>
          <c:marker>
            <c:symbol val="none"/>
          </c:marker>
          <c:cat>
            <c:strRef>
              <c:f>Hoja1!$B$25:$B$36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Hoja1!$F$25:$F$36</c:f>
              <c:numCache>
                <c:formatCode>0%</c:formatCode>
                <c:ptCount val="12"/>
                <c:pt idx="0">
                  <c:v>-0.70731957282862346</c:v>
                </c:pt>
                <c:pt idx="1">
                  <c:v>-0.39861820366476419</c:v>
                </c:pt>
                <c:pt idx="2">
                  <c:v>0.25884697937105017</c:v>
                </c:pt>
                <c:pt idx="3">
                  <c:v>0.94950320512820507</c:v>
                </c:pt>
                <c:pt idx="4">
                  <c:v>-3.2173790907813471E-3</c:v>
                </c:pt>
                <c:pt idx="5">
                  <c:v>1.1713815117076201</c:v>
                </c:pt>
                <c:pt idx="6">
                  <c:v>0.80793752614698078</c:v>
                </c:pt>
                <c:pt idx="7">
                  <c:v>0.42236835652220273</c:v>
                </c:pt>
                <c:pt idx="8">
                  <c:v>0.22830042825961661</c:v>
                </c:pt>
                <c:pt idx="9">
                  <c:v>-0.28349785948123896</c:v>
                </c:pt>
                <c:pt idx="10">
                  <c:v>0.53235846452913504</c:v>
                </c:pt>
                <c:pt idx="11">
                  <c:v>0.17044757382934983</c:v>
                </c:pt>
              </c:numCache>
            </c:numRef>
          </c:val>
          <c:smooth val="0"/>
          <c:extLst>
            <c:ext xmlns:c16="http://schemas.microsoft.com/office/drawing/2014/chart" uri="{C3380CC4-5D6E-409C-BE32-E72D297353CC}">
              <c16:uniqueId val="{00000003-8E46-4013-BF12-312137066AB6}"/>
            </c:ext>
          </c:extLst>
        </c:ser>
        <c:dLbls>
          <c:showLegendKey val="0"/>
          <c:showVal val="0"/>
          <c:showCatName val="0"/>
          <c:showSerName val="0"/>
          <c:showPercent val="0"/>
          <c:showBubbleSize val="0"/>
        </c:dLbls>
        <c:marker val="1"/>
        <c:smooth val="0"/>
        <c:axId val="25821008"/>
        <c:axId val="330519216"/>
      </c:lineChart>
      <c:catAx>
        <c:axId val="258222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solidFill>
                <a:latin typeface="+mn-lt"/>
                <a:ea typeface="+mn-ea"/>
                <a:cs typeface="+mn-cs"/>
              </a:defRPr>
            </a:pPr>
            <a:endParaRPr lang="es-CO"/>
          </a:p>
        </c:txPr>
        <c:crossAx val="330465648"/>
        <c:crosses val="autoZero"/>
        <c:auto val="1"/>
        <c:lblAlgn val="ctr"/>
        <c:lblOffset val="100"/>
        <c:noMultiLvlLbl val="0"/>
      </c:catAx>
      <c:valAx>
        <c:axId val="330465648"/>
        <c:scaling>
          <c:orientation val="minMax"/>
          <c:max val="20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900" b="0" i="0" u="none" strike="noStrike" kern="1200" cap="all" baseline="0">
                    <a:solidFill>
                      <a:schemeClr val="dk1"/>
                    </a:solidFill>
                    <a:latin typeface="+mn-lt"/>
                    <a:ea typeface="+mn-ea"/>
                    <a:cs typeface="+mn-cs"/>
                  </a:defRPr>
                </a:pPr>
                <a:r>
                  <a:rPr lang="en-US"/>
                  <a:t>MBTUD</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5822256"/>
        <c:crosses val="autoZero"/>
        <c:crossBetween val="between"/>
      </c:valAx>
      <c:valAx>
        <c:axId val="330519216"/>
        <c:scaling>
          <c:orientation val="minMax"/>
        </c:scaling>
        <c:delete val="0"/>
        <c:axPos val="r"/>
        <c:title>
          <c:tx>
            <c:rich>
              <a:bodyPr rot="-5400000" spcFirstLastPara="1" vertOverflow="ellipsis" vert="horz" wrap="square" anchor="ctr" anchorCtr="1"/>
              <a:lstStyle/>
              <a:p>
                <a:pPr>
                  <a:defRPr sz="900" b="0" i="0" u="none" strike="noStrike" kern="1200" cap="all" baseline="0">
                    <a:solidFill>
                      <a:schemeClr val="dk1"/>
                    </a:solidFill>
                    <a:latin typeface="+mn-lt"/>
                    <a:ea typeface="+mn-ea"/>
                    <a:cs typeface="+mn-cs"/>
                  </a:defRPr>
                </a:pPr>
                <a:r>
                  <a:rPr lang="en-US"/>
                  <a:t>%</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dk1"/>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5821008"/>
        <c:crosses val="max"/>
        <c:crossBetween val="between"/>
      </c:valAx>
      <c:catAx>
        <c:axId val="25821008"/>
        <c:scaling>
          <c:orientation val="minMax"/>
        </c:scaling>
        <c:delete val="1"/>
        <c:axPos val="b"/>
        <c:numFmt formatCode="General" sourceLinked="1"/>
        <c:majorTickMark val="out"/>
        <c:minorTickMark val="none"/>
        <c:tickLblPos val="nextTo"/>
        <c:crossAx val="330519216"/>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PRECIOS MERCADO SECUNDARIO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bar"/>
        <c:grouping val="clustered"/>
        <c:varyColors val="0"/>
        <c:ser>
          <c:idx val="1"/>
          <c:order val="0"/>
          <c:tx>
            <c:strRef>
              <c:f>Hoja9!$K$19</c:f>
              <c:strCache>
                <c:ptCount val="1"/>
                <c:pt idx="0">
                  <c:v>2017</c:v>
                </c:pt>
              </c:strCache>
            </c:strRef>
          </c:tx>
          <c:spPr>
            <a:pattFill prst="narVert">
              <a:fgClr>
                <a:schemeClr val="accent5"/>
              </a:fgClr>
              <a:bgClr>
                <a:schemeClr val="accent5">
                  <a:lumMod val="20000"/>
                  <a:lumOff val="80000"/>
                </a:schemeClr>
              </a:bgClr>
            </a:pattFill>
            <a:ln>
              <a:noFill/>
            </a:ln>
            <a:effectLst>
              <a:innerShdw blurRad="114300">
                <a:schemeClr val="accent5"/>
              </a:innerShdw>
            </a:effectLst>
          </c:spPr>
          <c:invertIfNegative val="0"/>
          <c:cat>
            <c:strRef>
              <c:f>Hoja9!$I$21:$I$32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Hoja9!$K$21:$K$32</c:f>
              <c:numCache>
                <c:formatCode>_(* #,##0.00_);_(* \(#,##0.00\);_(* "-"??_);_(@_)</c:formatCode>
                <c:ptCount val="12"/>
                <c:pt idx="0">
                  <c:v>4.3409023222551122</c:v>
                </c:pt>
                <c:pt idx="1">
                  <c:v>3.9470307483602536</c:v>
                </c:pt>
                <c:pt idx="2">
                  <c:v>3.2954239144113036</c:v>
                </c:pt>
                <c:pt idx="3">
                  <c:v>2.4755102992177607</c:v>
                </c:pt>
                <c:pt idx="4">
                  <c:v>3.1814593244343934</c:v>
                </c:pt>
                <c:pt idx="5">
                  <c:v>3.1838085953145234</c:v>
                </c:pt>
                <c:pt idx="6">
                  <c:v>3.1991377241802441</c:v>
                </c:pt>
                <c:pt idx="7">
                  <c:v>3.2140221344537792</c:v>
                </c:pt>
                <c:pt idx="8">
                  <c:v>2.8958032590089564</c:v>
                </c:pt>
                <c:pt idx="9">
                  <c:v>2.358757485953233</c:v>
                </c:pt>
                <c:pt idx="10">
                  <c:v>2.6821099553983556</c:v>
                </c:pt>
                <c:pt idx="11">
                  <c:v>2.5403283338426195</c:v>
                </c:pt>
              </c:numCache>
            </c:numRef>
          </c:val>
          <c:extLst>
            <c:ext xmlns:c16="http://schemas.microsoft.com/office/drawing/2014/chart" uri="{C3380CC4-5D6E-409C-BE32-E72D297353CC}">
              <c16:uniqueId val="{00000001-93F1-492D-B753-941CCD6E337D}"/>
            </c:ext>
          </c:extLst>
        </c:ser>
        <c:ser>
          <c:idx val="2"/>
          <c:order val="1"/>
          <c:tx>
            <c:strRef>
              <c:f>Hoja9!$L$19</c:f>
              <c:strCache>
                <c:ptCount val="1"/>
                <c:pt idx="0">
                  <c:v>2018</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cat>
            <c:strRef>
              <c:f>Hoja9!$I$21:$I$32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Hoja9!$L$21:$L$32</c:f>
              <c:numCache>
                <c:formatCode>_(* #,##0.00_);_(* \(#,##0.00\);_(* "-"??_);_(@_)</c:formatCode>
                <c:ptCount val="12"/>
                <c:pt idx="0">
                  <c:v>3.6309762887992827</c:v>
                </c:pt>
                <c:pt idx="1">
                  <c:v>3.8065946615828241</c:v>
                </c:pt>
                <c:pt idx="2">
                  <c:v>3.6231671157045469</c:v>
                </c:pt>
                <c:pt idx="3">
                  <c:v>3.912219162709933</c:v>
                </c:pt>
                <c:pt idx="4">
                  <c:v>4.0303397651177972</c:v>
                </c:pt>
                <c:pt idx="5">
                  <c:v>4.1777130629275216</c:v>
                </c:pt>
                <c:pt idx="6">
                  <c:v>5.2303351221585812</c:v>
                </c:pt>
                <c:pt idx="7">
                  <c:v>4.7313523857779813</c:v>
                </c:pt>
                <c:pt idx="8">
                  <c:v>4.0054959923412845</c:v>
                </c:pt>
                <c:pt idx="9">
                  <c:v>4.2336513946127186</c:v>
                </c:pt>
                <c:pt idx="10">
                  <c:v>4.4616353624237028</c:v>
                </c:pt>
                <c:pt idx="11">
                  <c:v>4.824780592391261</c:v>
                </c:pt>
              </c:numCache>
            </c:numRef>
          </c:val>
          <c:extLst>
            <c:ext xmlns:c16="http://schemas.microsoft.com/office/drawing/2014/chart" uri="{C3380CC4-5D6E-409C-BE32-E72D297353CC}">
              <c16:uniqueId val="{00000002-93F1-492D-B753-941CCD6E337D}"/>
            </c:ext>
          </c:extLst>
        </c:ser>
        <c:dLbls>
          <c:showLegendKey val="0"/>
          <c:showVal val="0"/>
          <c:showCatName val="0"/>
          <c:showSerName val="0"/>
          <c:showPercent val="0"/>
          <c:showBubbleSize val="0"/>
        </c:dLbls>
        <c:gapWidth val="227"/>
        <c:overlap val="-48"/>
        <c:axId val="424553056"/>
        <c:axId val="335608544"/>
      </c:barChart>
      <c:catAx>
        <c:axId val="424553056"/>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35608544"/>
        <c:crosses val="autoZero"/>
        <c:auto val="1"/>
        <c:lblAlgn val="ctr"/>
        <c:lblOffset val="100"/>
        <c:noMultiLvlLbl val="0"/>
      </c:catAx>
      <c:valAx>
        <c:axId val="33560854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USD/MBTU</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245530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PRECIOS OTRAS TRANSACCIONES DEL MERCADO MAYORISTA</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bar"/>
        <c:grouping val="clustered"/>
        <c:varyColors val="0"/>
        <c:ser>
          <c:idx val="1"/>
          <c:order val="0"/>
          <c:tx>
            <c:strRef>
              <c:f>Hoja9!$R$19</c:f>
              <c:strCache>
                <c:ptCount val="1"/>
                <c:pt idx="0">
                  <c:v>2017</c:v>
                </c:pt>
              </c:strCache>
            </c:strRef>
          </c:tx>
          <c:spPr>
            <a:pattFill prst="narVert">
              <a:fgClr>
                <a:schemeClr val="accent5"/>
              </a:fgClr>
              <a:bgClr>
                <a:schemeClr val="accent5">
                  <a:lumMod val="20000"/>
                  <a:lumOff val="80000"/>
                </a:schemeClr>
              </a:bgClr>
            </a:pattFill>
            <a:ln>
              <a:noFill/>
            </a:ln>
            <a:effectLst>
              <a:innerShdw blurRad="114300">
                <a:schemeClr val="accent5"/>
              </a:innerShdw>
            </a:effectLst>
          </c:spPr>
          <c:invertIfNegative val="0"/>
          <c:cat>
            <c:strRef>
              <c:f>Hoja9!$P$21:$P$32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Hoja9!$R$21:$R$32</c:f>
              <c:numCache>
                <c:formatCode>_(* #,##0.00_);_(* \(#,##0.00\);_(* "-"??_);_(@_)</c:formatCode>
                <c:ptCount val="12"/>
                <c:pt idx="0">
                  <c:v>4.4325958707740849</c:v>
                </c:pt>
                <c:pt idx="1">
                  <c:v>4.0528563759280187</c:v>
                </c:pt>
                <c:pt idx="2">
                  <c:v>2.5631646480058379</c:v>
                </c:pt>
                <c:pt idx="3">
                  <c:v>2.1500965660936817</c:v>
                </c:pt>
                <c:pt idx="4">
                  <c:v>2.2124923277263528</c:v>
                </c:pt>
                <c:pt idx="5">
                  <c:v>2.2625988306988463</c:v>
                </c:pt>
                <c:pt idx="6">
                  <c:v>2.7789314460172081</c:v>
                </c:pt>
                <c:pt idx="7">
                  <c:v>2.4751583623748985</c:v>
                </c:pt>
                <c:pt idx="8">
                  <c:v>2.7941777194005901</c:v>
                </c:pt>
                <c:pt idx="9">
                  <c:v>2.7444299016213307</c:v>
                </c:pt>
                <c:pt idx="10">
                  <c:v>3.359530338622021</c:v>
                </c:pt>
                <c:pt idx="11">
                  <c:v>3.8638991240433911</c:v>
                </c:pt>
              </c:numCache>
            </c:numRef>
          </c:val>
          <c:extLst>
            <c:ext xmlns:c16="http://schemas.microsoft.com/office/drawing/2014/chart" uri="{C3380CC4-5D6E-409C-BE32-E72D297353CC}">
              <c16:uniqueId val="{00000001-D843-4220-82BA-FB65653C9EF4}"/>
            </c:ext>
          </c:extLst>
        </c:ser>
        <c:ser>
          <c:idx val="2"/>
          <c:order val="1"/>
          <c:tx>
            <c:strRef>
              <c:f>Hoja9!$S$19</c:f>
              <c:strCache>
                <c:ptCount val="1"/>
                <c:pt idx="0">
                  <c:v>2018</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cat>
            <c:strRef>
              <c:f>Hoja9!$P$21:$P$32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Hoja9!$S$21:$S$32</c:f>
              <c:numCache>
                <c:formatCode>_(* #,##0.00_);_(* \(#,##0.00\);_(* "-"??_);_(@_)</c:formatCode>
                <c:ptCount val="12"/>
                <c:pt idx="0">
                  <c:v>3.5900619073580589</c:v>
                </c:pt>
                <c:pt idx="1">
                  <c:v>6.6712465416518567</c:v>
                </c:pt>
                <c:pt idx="2">
                  <c:v>4.4003595028716198</c:v>
                </c:pt>
                <c:pt idx="3">
                  <c:v>3.8663560344468944</c:v>
                </c:pt>
                <c:pt idx="4">
                  <c:v>4.979612407688716</c:v>
                </c:pt>
                <c:pt idx="5">
                  <c:v>7.8580926384802021</c:v>
                </c:pt>
                <c:pt idx="6">
                  <c:v>5.9750063460440765</c:v>
                </c:pt>
                <c:pt idx="7">
                  <c:v>8.9789217683340343</c:v>
                </c:pt>
                <c:pt idx="8">
                  <c:v>5.8988654549113626</c:v>
                </c:pt>
                <c:pt idx="9">
                  <c:v>5.6106902075188083</c:v>
                </c:pt>
                <c:pt idx="10">
                  <c:v>5.3425222005333639</c:v>
                </c:pt>
                <c:pt idx="11">
                  <c:v>5.7306044079041083</c:v>
                </c:pt>
              </c:numCache>
            </c:numRef>
          </c:val>
          <c:extLst>
            <c:ext xmlns:c16="http://schemas.microsoft.com/office/drawing/2014/chart" uri="{C3380CC4-5D6E-409C-BE32-E72D297353CC}">
              <c16:uniqueId val="{00000002-D843-4220-82BA-FB65653C9EF4}"/>
            </c:ext>
          </c:extLst>
        </c:ser>
        <c:dLbls>
          <c:showLegendKey val="0"/>
          <c:showVal val="0"/>
          <c:showCatName val="0"/>
          <c:showSerName val="0"/>
          <c:showPercent val="0"/>
          <c:showBubbleSize val="0"/>
        </c:dLbls>
        <c:gapWidth val="227"/>
        <c:overlap val="-48"/>
        <c:axId val="424511456"/>
        <c:axId val="31123472"/>
      </c:barChart>
      <c:catAx>
        <c:axId val="424511456"/>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1123472"/>
        <c:crosses val="autoZero"/>
        <c:auto val="1"/>
        <c:lblAlgn val="ctr"/>
        <c:lblOffset val="100"/>
        <c:noMultiLvlLbl val="0"/>
      </c:catAx>
      <c:valAx>
        <c:axId val="3112347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USD/MBTU</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245114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n° negociaciones - suministro </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Hoja10!$D$22</c:f>
              <c:strCache>
                <c:ptCount val="1"/>
                <c:pt idx="0">
                  <c:v>2017</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Hoja10!$B$23:$B$25</c:f>
              <c:strCache>
                <c:ptCount val="3"/>
                <c:pt idx="0">
                  <c:v>Mercado Primario</c:v>
                </c:pt>
                <c:pt idx="1">
                  <c:v>Mercado Secundario</c:v>
                </c:pt>
                <c:pt idx="2">
                  <c:v>Otras Transacciones del Mercado Mayorista</c:v>
                </c:pt>
              </c:strCache>
            </c:strRef>
          </c:cat>
          <c:val>
            <c:numRef>
              <c:f>Hoja10!$D$23:$D$25</c:f>
              <c:numCache>
                <c:formatCode>_(* #,##0_);_(* \(#,##0\);_(* "-"??_);_(@_)</c:formatCode>
                <c:ptCount val="3"/>
                <c:pt idx="0">
                  <c:v>454</c:v>
                </c:pt>
                <c:pt idx="1">
                  <c:v>4944</c:v>
                </c:pt>
                <c:pt idx="2">
                  <c:v>1376</c:v>
                </c:pt>
              </c:numCache>
            </c:numRef>
          </c:val>
          <c:extLst>
            <c:ext xmlns:c16="http://schemas.microsoft.com/office/drawing/2014/chart" uri="{C3380CC4-5D6E-409C-BE32-E72D297353CC}">
              <c16:uniqueId val="{00000000-1F7B-4F38-9188-7E741DA82245}"/>
            </c:ext>
          </c:extLst>
        </c:ser>
        <c:ser>
          <c:idx val="1"/>
          <c:order val="1"/>
          <c:tx>
            <c:strRef>
              <c:f>Hoja10!$E$22</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Hoja10!$B$23:$B$25</c:f>
              <c:strCache>
                <c:ptCount val="3"/>
                <c:pt idx="0">
                  <c:v>Mercado Primario</c:v>
                </c:pt>
                <c:pt idx="1">
                  <c:v>Mercado Secundario</c:v>
                </c:pt>
                <c:pt idx="2">
                  <c:v>Otras Transacciones del Mercado Mayorista</c:v>
                </c:pt>
              </c:strCache>
            </c:strRef>
          </c:cat>
          <c:val>
            <c:numRef>
              <c:f>Hoja10!$E$23:$E$25</c:f>
              <c:numCache>
                <c:formatCode>_(* #,##0_);_(* \(#,##0\);_(* "-"??_);_(@_)</c:formatCode>
                <c:ptCount val="3"/>
                <c:pt idx="0">
                  <c:v>586</c:v>
                </c:pt>
                <c:pt idx="1">
                  <c:v>5654</c:v>
                </c:pt>
                <c:pt idx="2">
                  <c:v>1667</c:v>
                </c:pt>
              </c:numCache>
            </c:numRef>
          </c:val>
          <c:extLst>
            <c:ext xmlns:c16="http://schemas.microsoft.com/office/drawing/2014/chart" uri="{C3380CC4-5D6E-409C-BE32-E72D297353CC}">
              <c16:uniqueId val="{00000001-1F7B-4F38-9188-7E741DA82245}"/>
            </c:ext>
          </c:extLst>
        </c:ser>
        <c:dLbls>
          <c:showLegendKey val="0"/>
          <c:showVal val="0"/>
          <c:showCatName val="0"/>
          <c:showSerName val="0"/>
          <c:showPercent val="0"/>
          <c:showBubbleSize val="0"/>
        </c:dLbls>
        <c:gapWidth val="164"/>
        <c:overlap val="-22"/>
        <c:axId val="897981472"/>
        <c:axId val="219768304"/>
      </c:barChart>
      <c:catAx>
        <c:axId val="8979814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19768304"/>
        <c:crosses val="autoZero"/>
        <c:auto val="1"/>
        <c:lblAlgn val="ctr"/>
        <c:lblOffset val="100"/>
        <c:noMultiLvlLbl val="0"/>
      </c:catAx>
      <c:valAx>
        <c:axId val="219768304"/>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8979814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n° negociaciones - transporte</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Hoja10!$J$22</c:f>
              <c:strCache>
                <c:ptCount val="1"/>
                <c:pt idx="0">
                  <c:v>2017</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Hoja10!$H$23:$H$25</c:f>
              <c:strCache>
                <c:ptCount val="3"/>
                <c:pt idx="0">
                  <c:v>Mercado Primario</c:v>
                </c:pt>
                <c:pt idx="1">
                  <c:v>Mercado Secundario</c:v>
                </c:pt>
                <c:pt idx="2">
                  <c:v>Otras Transacciones del Mercado Mayorista</c:v>
                </c:pt>
              </c:strCache>
            </c:strRef>
          </c:cat>
          <c:val>
            <c:numRef>
              <c:f>Hoja10!$J$23:$J$25</c:f>
              <c:numCache>
                <c:formatCode>_(* #,##0_);_(* \(#,##0\);_(* "-"??_);_(@_)</c:formatCode>
                <c:ptCount val="3"/>
                <c:pt idx="0">
                  <c:v>485</c:v>
                </c:pt>
                <c:pt idx="1">
                  <c:v>3699</c:v>
                </c:pt>
                <c:pt idx="2">
                  <c:v>15</c:v>
                </c:pt>
              </c:numCache>
            </c:numRef>
          </c:val>
          <c:extLst>
            <c:ext xmlns:c16="http://schemas.microsoft.com/office/drawing/2014/chart" uri="{C3380CC4-5D6E-409C-BE32-E72D297353CC}">
              <c16:uniqueId val="{00000000-6230-4AAC-8AF5-2DA92D95C7C4}"/>
            </c:ext>
          </c:extLst>
        </c:ser>
        <c:ser>
          <c:idx val="1"/>
          <c:order val="1"/>
          <c:tx>
            <c:strRef>
              <c:f>Hoja10!$K$22</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Hoja10!$H$23:$H$25</c:f>
              <c:strCache>
                <c:ptCount val="3"/>
                <c:pt idx="0">
                  <c:v>Mercado Primario</c:v>
                </c:pt>
                <c:pt idx="1">
                  <c:v>Mercado Secundario</c:v>
                </c:pt>
                <c:pt idx="2">
                  <c:v>Otras Transacciones del Mercado Mayorista</c:v>
                </c:pt>
              </c:strCache>
            </c:strRef>
          </c:cat>
          <c:val>
            <c:numRef>
              <c:f>Hoja10!$K$23:$K$25</c:f>
              <c:numCache>
                <c:formatCode>_(* #,##0_);_(* \(#,##0\);_(* "-"??_);_(@_)</c:formatCode>
                <c:ptCount val="3"/>
                <c:pt idx="0">
                  <c:v>383</c:v>
                </c:pt>
                <c:pt idx="1">
                  <c:v>2844</c:v>
                </c:pt>
                <c:pt idx="2">
                  <c:v>114</c:v>
                </c:pt>
              </c:numCache>
            </c:numRef>
          </c:val>
          <c:extLst>
            <c:ext xmlns:c16="http://schemas.microsoft.com/office/drawing/2014/chart" uri="{C3380CC4-5D6E-409C-BE32-E72D297353CC}">
              <c16:uniqueId val="{00000001-6230-4AAC-8AF5-2DA92D95C7C4}"/>
            </c:ext>
          </c:extLst>
        </c:ser>
        <c:dLbls>
          <c:showLegendKey val="0"/>
          <c:showVal val="0"/>
          <c:showCatName val="0"/>
          <c:showSerName val="0"/>
          <c:showPercent val="0"/>
          <c:showBubbleSize val="0"/>
        </c:dLbls>
        <c:gapWidth val="164"/>
        <c:overlap val="-22"/>
        <c:axId val="897931136"/>
        <c:axId val="219744976"/>
      </c:barChart>
      <c:catAx>
        <c:axId val="89793113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19744976"/>
        <c:crosses val="autoZero"/>
        <c:auto val="1"/>
        <c:lblAlgn val="ctr"/>
        <c:lblOffset val="100"/>
        <c:noMultiLvlLbl val="0"/>
      </c:catAx>
      <c:valAx>
        <c:axId val="219744976"/>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8979311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Mercado Primario - suministro</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Hoja10!$D$45</c:f>
              <c:strCache>
                <c:ptCount val="1"/>
                <c:pt idx="0">
                  <c:v>2017</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Hoja10!$D$47:$D$58</c:f>
              <c:numCache>
                <c:formatCode>_(* #,##0_);_(* \(#,##0\);_(* "-"??_);_(@_)</c:formatCode>
                <c:ptCount val="12"/>
                <c:pt idx="0">
                  <c:v>34</c:v>
                </c:pt>
                <c:pt idx="1">
                  <c:v>8</c:v>
                </c:pt>
                <c:pt idx="2">
                  <c:v>13</c:v>
                </c:pt>
                <c:pt idx="3">
                  <c:v>5</c:v>
                </c:pt>
                <c:pt idx="4">
                  <c:v>24</c:v>
                </c:pt>
                <c:pt idx="5">
                  <c:v>35</c:v>
                </c:pt>
                <c:pt idx="6">
                  <c:v>34</c:v>
                </c:pt>
                <c:pt idx="7">
                  <c:v>46</c:v>
                </c:pt>
                <c:pt idx="8">
                  <c:v>48</c:v>
                </c:pt>
                <c:pt idx="9">
                  <c:v>57</c:v>
                </c:pt>
                <c:pt idx="10">
                  <c:v>93</c:v>
                </c:pt>
                <c:pt idx="11">
                  <c:v>57</c:v>
                </c:pt>
              </c:numCache>
            </c:numRef>
          </c:val>
          <c:extLst>
            <c:ext xmlns:c16="http://schemas.microsoft.com/office/drawing/2014/chart" uri="{C3380CC4-5D6E-409C-BE32-E72D297353CC}">
              <c16:uniqueId val="{00000000-CEDA-4DEA-99FF-754DEB9FD158}"/>
            </c:ext>
          </c:extLst>
        </c:ser>
        <c:ser>
          <c:idx val="1"/>
          <c:order val="1"/>
          <c:tx>
            <c:strRef>
              <c:f>Hoja10!$E$45</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Hoja10!$E$47:$E$58</c:f>
              <c:numCache>
                <c:formatCode>_(* #,##0_);_(* \(#,##0\);_(* "-"??_);_(@_)</c:formatCode>
                <c:ptCount val="12"/>
                <c:pt idx="0">
                  <c:v>111</c:v>
                </c:pt>
                <c:pt idx="1">
                  <c:v>55</c:v>
                </c:pt>
                <c:pt idx="2">
                  <c:v>29</c:v>
                </c:pt>
                <c:pt idx="3">
                  <c:v>26</c:v>
                </c:pt>
                <c:pt idx="4">
                  <c:v>53</c:v>
                </c:pt>
                <c:pt idx="5">
                  <c:v>47</c:v>
                </c:pt>
                <c:pt idx="6">
                  <c:v>50</c:v>
                </c:pt>
                <c:pt idx="7">
                  <c:v>30</c:v>
                </c:pt>
                <c:pt idx="8">
                  <c:v>47</c:v>
                </c:pt>
                <c:pt idx="9">
                  <c:v>20</c:v>
                </c:pt>
                <c:pt idx="10">
                  <c:v>64</c:v>
                </c:pt>
                <c:pt idx="11">
                  <c:v>54</c:v>
                </c:pt>
              </c:numCache>
            </c:numRef>
          </c:val>
          <c:extLst>
            <c:ext xmlns:c16="http://schemas.microsoft.com/office/drawing/2014/chart" uri="{C3380CC4-5D6E-409C-BE32-E72D297353CC}">
              <c16:uniqueId val="{00000001-CEDA-4DEA-99FF-754DEB9FD158}"/>
            </c:ext>
          </c:extLst>
        </c:ser>
        <c:dLbls>
          <c:showLegendKey val="0"/>
          <c:showVal val="0"/>
          <c:showCatName val="0"/>
          <c:showSerName val="0"/>
          <c:showPercent val="0"/>
          <c:showBubbleSize val="0"/>
        </c:dLbls>
        <c:gapWidth val="164"/>
        <c:overlap val="-22"/>
        <c:axId val="29030672"/>
        <c:axId val="430503568"/>
      </c:barChart>
      <c:catAx>
        <c:axId val="290306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30503568"/>
        <c:crosses val="autoZero"/>
        <c:auto val="1"/>
        <c:lblAlgn val="ctr"/>
        <c:lblOffset val="100"/>
        <c:noMultiLvlLbl val="0"/>
      </c:catAx>
      <c:valAx>
        <c:axId val="430503568"/>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90306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mercado primario - transporte</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Hoja10!$D$78</c:f>
              <c:strCache>
                <c:ptCount val="1"/>
                <c:pt idx="0">
                  <c:v>2017</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Hoja10!$B$80:$B$91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Hoja10!$D$80:$D$91</c:f>
              <c:numCache>
                <c:formatCode>_(* #,##0_);_(* \(#,##0\);_(* "-"??_);_(@_)</c:formatCode>
                <c:ptCount val="12"/>
                <c:pt idx="0">
                  <c:v>14</c:v>
                </c:pt>
                <c:pt idx="1">
                  <c:v>19</c:v>
                </c:pt>
                <c:pt idx="2">
                  <c:v>56</c:v>
                </c:pt>
                <c:pt idx="3">
                  <c:v>73</c:v>
                </c:pt>
                <c:pt idx="4">
                  <c:v>95</c:v>
                </c:pt>
                <c:pt idx="5">
                  <c:v>5</c:v>
                </c:pt>
                <c:pt idx="6">
                  <c:v>4</c:v>
                </c:pt>
                <c:pt idx="7">
                  <c:v>97</c:v>
                </c:pt>
                <c:pt idx="8">
                  <c:v>6</c:v>
                </c:pt>
                <c:pt idx="9">
                  <c:v>23</c:v>
                </c:pt>
                <c:pt idx="10">
                  <c:v>61</c:v>
                </c:pt>
                <c:pt idx="11">
                  <c:v>32</c:v>
                </c:pt>
              </c:numCache>
            </c:numRef>
          </c:val>
          <c:extLst>
            <c:ext xmlns:c16="http://schemas.microsoft.com/office/drawing/2014/chart" uri="{C3380CC4-5D6E-409C-BE32-E72D297353CC}">
              <c16:uniqueId val="{00000000-F196-4B9C-A214-D58A26C14837}"/>
            </c:ext>
          </c:extLst>
        </c:ser>
        <c:ser>
          <c:idx val="1"/>
          <c:order val="1"/>
          <c:tx>
            <c:strRef>
              <c:f>Hoja10!$E$78</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Hoja10!$B$80:$B$91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Hoja10!$E$80:$E$91</c:f>
              <c:numCache>
                <c:formatCode>_(* #,##0_);_(* \(#,##0\);_(* "-"??_);_(@_)</c:formatCode>
                <c:ptCount val="12"/>
                <c:pt idx="0">
                  <c:v>46</c:v>
                </c:pt>
                <c:pt idx="1">
                  <c:v>12</c:v>
                </c:pt>
                <c:pt idx="2">
                  <c:v>21</c:v>
                </c:pt>
                <c:pt idx="3">
                  <c:v>33</c:v>
                </c:pt>
                <c:pt idx="4">
                  <c:v>20</c:v>
                </c:pt>
                <c:pt idx="5">
                  <c:v>17</c:v>
                </c:pt>
                <c:pt idx="6">
                  <c:v>29</c:v>
                </c:pt>
                <c:pt idx="7">
                  <c:v>28</c:v>
                </c:pt>
                <c:pt idx="8">
                  <c:v>20</c:v>
                </c:pt>
                <c:pt idx="9">
                  <c:v>23</c:v>
                </c:pt>
                <c:pt idx="10">
                  <c:v>62</c:v>
                </c:pt>
                <c:pt idx="11">
                  <c:v>72</c:v>
                </c:pt>
              </c:numCache>
            </c:numRef>
          </c:val>
          <c:extLst>
            <c:ext xmlns:c16="http://schemas.microsoft.com/office/drawing/2014/chart" uri="{C3380CC4-5D6E-409C-BE32-E72D297353CC}">
              <c16:uniqueId val="{00000001-F196-4B9C-A214-D58A26C14837}"/>
            </c:ext>
          </c:extLst>
        </c:ser>
        <c:dLbls>
          <c:showLegendKey val="0"/>
          <c:showVal val="0"/>
          <c:showCatName val="0"/>
          <c:showSerName val="0"/>
          <c:showPercent val="0"/>
          <c:showBubbleSize val="0"/>
        </c:dLbls>
        <c:gapWidth val="164"/>
        <c:overlap val="-22"/>
        <c:axId val="37032207"/>
        <c:axId val="486730832"/>
      </c:barChart>
      <c:catAx>
        <c:axId val="37032207"/>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86730832"/>
        <c:crosses val="autoZero"/>
        <c:auto val="1"/>
        <c:lblAlgn val="ctr"/>
        <c:lblOffset val="100"/>
        <c:noMultiLvlLbl val="0"/>
      </c:catAx>
      <c:valAx>
        <c:axId val="486730832"/>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703220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Mercado secundario - suministro</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Hoja10!$J$45</c:f>
              <c:strCache>
                <c:ptCount val="1"/>
                <c:pt idx="0">
                  <c:v>2017</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Hoja10!$J$47:$J$58</c:f>
              <c:numCache>
                <c:formatCode>_-* #,##0_-;\-* #,##0_-;_-* "-"??_-;_-@_-</c:formatCode>
                <c:ptCount val="12"/>
                <c:pt idx="0">
                  <c:v>298</c:v>
                </c:pt>
                <c:pt idx="1">
                  <c:v>273</c:v>
                </c:pt>
                <c:pt idx="2">
                  <c:v>352</c:v>
                </c:pt>
                <c:pt idx="3">
                  <c:v>306</c:v>
                </c:pt>
                <c:pt idx="4">
                  <c:v>309</c:v>
                </c:pt>
                <c:pt idx="5">
                  <c:v>395</c:v>
                </c:pt>
                <c:pt idx="6">
                  <c:v>498</c:v>
                </c:pt>
                <c:pt idx="7">
                  <c:v>562</c:v>
                </c:pt>
                <c:pt idx="8">
                  <c:v>561</c:v>
                </c:pt>
                <c:pt idx="9">
                  <c:v>480</c:v>
                </c:pt>
                <c:pt idx="10">
                  <c:v>521</c:v>
                </c:pt>
                <c:pt idx="11">
                  <c:v>389</c:v>
                </c:pt>
              </c:numCache>
            </c:numRef>
          </c:val>
          <c:extLst>
            <c:ext xmlns:c16="http://schemas.microsoft.com/office/drawing/2014/chart" uri="{C3380CC4-5D6E-409C-BE32-E72D297353CC}">
              <c16:uniqueId val="{00000000-17AE-4325-8183-31576A72F3D1}"/>
            </c:ext>
          </c:extLst>
        </c:ser>
        <c:ser>
          <c:idx val="1"/>
          <c:order val="1"/>
          <c:tx>
            <c:strRef>
              <c:f>Hoja10!$K$45</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Hoja10!$K$47:$K$58</c:f>
              <c:numCache>
                <c:formatCode>_-* #,##0_-;\-* #,##0_-;_-* "-"??_-;_-@_-</c:formatCode>
                <c:ptCount val="12"/>
                <c:pt idx="0">
                  <c:v>359</c:v>
                </c:pt>
                <c:pt idx="1">
                  <c:v>582</c:v>
                </c:pt>
                <c:pt idx="2">
                  <c:v>418</c:v>
                </c:pt>
                <c:pt idx="3">
                  <c:v>496</c:v>
                </c:pt>
                <c:pt idx="4">
                  <c:v>647</c:v>
                </c:pt>
                <c:pt idx="5">
                  <c:v>391</c:v>
                </c:pt>
                <c:pt idx="6">
                  <c:v>444</c:v>
                </c:pt>
                <c:pt idx="7">
                  <c:v>523</c:v>
                </c:pt>
                <c:pt idx="8">
                  <c:v>436</c:v>
                </c:pt>
                <c:pt idx="9">
                  <c:v>505</c:v>
                </c:pt>
                <c:pt idx="10">
                  <c:v>453</c:v>
                </c:pt>
                <c:pt idx="11">
                  <c:v>400</c:v>
                </c:pt>
              </c:numCache>
            </c:numRef>
          </c:val>
          <c:extLst>
            <c:ext xmlns:c16="http://schemas.microsoft.com/office/drawing/2014/chart" uri="{C3380CC4-5D6E-409C-BE32-E72D297353CC}">
              <c16:uniqueId val="{00000001-17AE-4325-8183-31576A72F3D1}"/>
            </c:ext>
          </c:extLst>
        </c:ser>
        <c:dLbls>
          <c:showLegendKey val="0"/>
          <c:showVal val="0"/>
          <c:showCatName val="0"/>
          <c:showSerName val="0"/>
          <c:showPercent val="0"/>
          <c:showBubbleSize val="0"/>
        </c:dLbls>
        <c:gapWidth val="164"/>
        <c:overlap val="-22"/>
        <c:axId val="29030672"/>
        <c:axId val="430503568"/>
      </c:barChart>
      <c:catAx>
        <c:axId val="290306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30503568"/>
        <c:crosses val="autoZero"/>
        <c:auto val="1"/>
        <c:lblAlgn val="ctr"/>
        <c:lblOffset val="100"/>
        <c:noMultiLvlLbl val="0"/>
      </c:catAx>
      <c:valAx>
        <c:axId val="430503568"/>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90306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mercado secundario - transporte</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Hoja10!$J$78</c:f>
              <c:strCache>
                <c:ptCount val="1"/>
                <c:pt idx="0">
                  <c:v>2017</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Hoja10!$B$80:$B$91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Hoja10!$J$80:$J$91</c:f>
              <c:numCache>
                <c:formatCode>_-* #,##0_-;\-* #,##0_-;_-* "-"??_-;_-@_-</c:formatCode>
                <c:ptCount val="12"/>
                <c:pt idx="0">
                  <c:v>327</c:v>
                </c:pt>
                <c:pt idx="1">
                  <c:v>226</c:v>
                </c:pt>
                <c:pt idx="2">
                  <c:v>290</c:v>
                </c:pt>
                <c:pt idx="3">
                  <c:v>356</c:v>
                </c:pt>
                <c:pt idx="4">
                  <c:v>205</c:v>
                </c:pt>
                <c:pt idx="5">
                  <c:v>296</c:v>
                </c:pt>
                <c:pt idx="6">
                  <c:v>347</c:v>
                </c:pt>
                <c:pt idx="7">
                  <c:v>271</c:v>
                </c:pt>
                <c:pt idx="8">
                  <c:v>248</c:v>
                </c:pt>
                <c:pt idx="9">
                  <c:v>329</c:v>
                </c:pt>
                <c:pt idx="10">
                  <c:v>418</c:v>
                </c:pt>
                <c:pt idx="11">
                  <c:v>386</c:v>
                </c:pt>
              </c:numCache>
            </c:numRef>
          </c:val>
          <c:extLst>
            <c:ext xmlns:c16="http://schemas.microsoft.com/office/drawing/2014/chart" uri="{C3380CC4-5D6E-409C-BE32-E72D297353CC}">
              <c16:uniqueId val="{00000000-76ED-4A62-BAAA-0E466723A336}"/>
            </c:ext>
          </c:extLst>
        </c:ser>
        <c:ser>
          <c:idx val="1"/>
          <c:order val="1"/>
          <c:tx>
            <c:strRef>
              <c:f>Hoja10!$K$78</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Hoja10!$B$80:$B$91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Hoja10!$K$80:$K$91</c:f>
              <c:numCache>
                <c:formatCode>_-* #,##0_-;\-* #,##0_-;_-* "-"??_-;_-@_-</c:formatCode>
                <c:ptCount val="12"/>
                <c:pt idx="0">
                  <c:v>346</c:v>
                </c:pt>
                <c:pt idx="1">
                  <c:v>259</c:v>
                </c:pt>
                <c:pt idx="2">
                  <c:v>154</c:v>
                </c:pt>
                <c:pt idx="3">
                  <c:v>195</c:v>
                </c:pt>
                <c:pt idx="4">
                  <c:v>263</c:v>
                </c:pt>
                <c:pt idx="5">
                  <c:v>197</c:v>
                </c:pt>
                <c:pt idx="6">
                  <c:v>164</c:v>
                </c:pt>
                <c:pt idx="7">
                  <c:v>193</c:v>
                </c:pt>
                <c:pt idx="8">
                  <c:v>173</c:v>
                </c:pt>
                <c:pt idx="9">
                  <c:v>164</c:v>
                </c:pt>
                <c:pt idx="10">
                  <c:v>384</c:v>
                </c:pt>
                <c:pt idx="11">
                  <c:v>352</c:v>
                </c:pt>
              </c:numCache>
            </c:numRef>
          </c:val>
          <c:extLst>
            <c:ext xmlns:c16="http://schemas.microsoft.com/office/drawing/2014/chart" uri="{C3380CC4-5D6E-409C-BE32-E72D297353CC}">
              <c16:uniqueId val="{00000001-76ED-4A62-BAAA-0E466723A336}"/>
            </c:ext>
          </c:extLst>
        </c:ser>
        <c:dLbls>
          <c:showLegendKey val="0"/>
          <c:showVal val="0"/>
          <c:showCatName val="0"/>
          <c:showSerName val="0"/>
          <c:showPercent val="0"/>
          <c:showBubbleSize val="0"/>
        </c:dLbls>
        <c:gapWidth val="164"/>
        <c:overlap val="-22"/>
        <c:axId val="37032207"/>
        <c:axId val="486730832"/>
      </c:barChart>
      <c:catAx>
        <c:axId val="37032207"/>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86730832"/>
        <c:crosses val="autoZero"/>
        <c:auto val="1"/>
        <c:lblAlgn val="ctr"/>
        <c:lblOffset val="100"/>
        <c:noMultiLvlLbl val="0"/>
      </c:catAx>
      <c:valAx>
        <c:axId val="486730832"/>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703220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OTmM - suministro</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Hoja10!$P$45</c:f>
              <c:strCache>
                <c:ptCount val="1"/>
                <c:pt idx="0">
                  <c:v>2017</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Hoja10!$P$47:$P$58</c:f>
              <c:numCache>
                <c:formatCode>_-* #,##0_-;\-* #,##0_-;_-* "-"??_-;_-@_-</c:formatCode>
                <c:ptCount val="12"/>
                <c:pt idx="0">
                  <c:v>67</c:v>
                </c:pt>
                <c:pt idx="1">
                  <c:v>83</c:v>
                </c:pt>
                <c:pt idx="2">
                  <c:v>90</c:v>
                </c:pt>
                <c:pt idx="3">
                  <c:v>73</c:v>
                </c:pt>
                <c:pt idx="4">
                  <c:v>75</c:v>
                </c:pt>
                <c:pt idx="5">
                  <c:v>108</c:v>
                </c:pt>
                <c:pt idx="6">
                  <c:v>106</c:v>
                </c:pt>
                <c:pt idx="7">
                  <c:v>144</c:v>
                </c:pt>
                <c:pt idx="8">
                  <c:v>170</c:v>
                </c:pt>
                <c:pt idx="9">
                  <c:v>139</c:v>
                </c:pt>
                <c:pt idx="10">
                  <c:v>190</c:v>
                </c:pt>
                <c:pt idx="11">
                  <c:v>131</c:v>
                </c:pt>
              </c:numCache>
            </c:numRef>
          </c:val>
          <c:extLst>
            <c:ext xmlns:c16="http://schemas.microsoft.com/office/drawing/2014/chart" uri="{C3380CC4-5D6E-409C-BE32-E72D297353CC}">
              <c16:uniqueId val="{00000000-4086-4D7B-900A-CAB2031FFCD1}"/>
            </c:ext>
          </c:extLst>
        </c:ser>
        <c:ser>
          <c:idx val="1"/>
          <c:order val="1"/>
          <c:tx>
            <c:strRef>
              <c:f>Hoja10!$Q$45</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Hoja10!$Q$47:$Q$58</c:f>
              <c:numCache>
                <c:formatCode>_-* #,##0_-;\-* #,##0_-;_-* "-"??_-;_-@_-</c:formatCode>
                <c:ptCount val="12"/>
                <c:pt idx="0">
                  <c:v>105</c:v>
                </c:pt>
                <c:pt idx="1">
                  <c:v>156</c:v>
                </c:pt>
                <c:pt idx="2">
                  <c:v>129</c:v>
                </c:pt>
                <c:pt idx="3">
                  <c:v>82</c:v>
                </c:pt>
                <c:pt idx="4">
                  <c:v>161</c:v>
                </c:pt>
                <c:pt idx="5">
                  <c:v>179</c:v>
                </c:pt>
                <c:pt idx="6">
                  <c:v>136</c:v>
                </c:pt>
                <c:pt idx="7">
                  <c:v>167</c:v>
                </c:pt>
                <c:pt idx="8">
                  <c:v>180</c:v>
                </c:pt>
                <c:pt idx="9">
                  <c:v>124</c:v>
                </c:pt>
                <c:pt idx="10">
                  <c:v>123</c:v>
                </c:pt>
                <c:pt idx="11">
                  <c:v>125</c:v>
                </c:pt>
              </c:numCache>
            </c:numRef>
          </c:val>
          <c:extLst>
            <c:ext xmlns:c16="http://schemas.microsoft.com/office/drawing/2014/chart" uri="{C3380CC4-5D6E-409C-BE32-E72D297353CC}">
              <c16:uniqueId val="{00000001-4086-4D7B-900A-CAB2031FFCD1}"/>
            </c:ext>
          </c:extLst>
        </c:ser>
        <c:dLbls>
          <c:showLegendKey val="0"/>
          <c:showVal val="0"/>
          <c:showCatName val="0"/>
          <c:showSerName val="0"/>
          <c:showPercent val="0"/>
          <c:showBubbleSize val="0"/>
        </c:dLbls>
        <c:gapWidth val="164"/>
        <c:overlap val="-22"/>
        <c:axId val="29030672"/>
        <c:axId val="430503568"/>
      </c:barChart>
      <c:catAx>
        <c:axId val="290306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30503568"/>
        <c:crosses val="autoZero"/>
        <c:auto val="1"/>
        <c:lblAlgn val="ctr"/>
        <c:lblOffset val="100"/>
        <c:noMultiLvlLbl val="0"/>
      </c:catAx>
      <c:valAx>
        <c:axId val="430503568"/>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90306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OTmM - transporte</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Hoja10!$P$78</c:f>
              <c:strCache>
                <c:ptCount val="1"/>
                <c:pt idx="0">
                  <c:v>2017</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Hoja10!$B$80:$B$91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Hoja10!$P$80:$P$91</c:f>
              <c:numCache>
                <c:formatCode>_-* #,##0_-;\-* #,##0_-;_-* "-"??_-;_-@_-</c:formatCode>
                <c:ptCount val="12"/>
                <c:pt idx="11">
                  <c:v>15</c:v>
                </c:pt>
              </c:numCache>
            </c:numRef>
          </c:val>
          <c:extLst>
            <c:ext xmlns:c16="http://schemas.microsoft.com/office/drawing/2014/chart" uri="{C3380CC4-5D6E-409C-BE32-E72D297353CC}">
              <c16:uniqueId val="{00000000-FC9C-4959-BCB2-676BE7939092}"/>
            </c:ext>
          </c:extLst>
        </c:ser>
        <c:ser>
          <c:idx val="1"/>
          <c:order val="1"/>
          <c:tx>
            <c:strRef>
              <c:f>Hoja10!$Q$78</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Hoja10!$B$80:$B$91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Hoja10!$Q$80:$Q$91</c:f>
              <c:numCache>
                <c:formatCode>_-* #,##0_-;\-* #,##0_-;_-* "-"??_-;_-@_-</c:formatCode>
                <c:ptCount val="12"/>
                <c:pt idx="1">
                  <c:v>10</c:v>
                </c:pt>
                <c:pt idx="2">
                  <c:v>13</c:v>
                </c:pt>
                <c:pt idx="3">
                  <c:v>2</c:v>
                </c:pt>
                <c:pt idx="4">
                  <c:v>15</c:v>
                </c:pt>
                <c:pt idx="5">
                  <c:v>12</c:v>
                </c:pt>
                <c:pt idx="6">
                  <c:v>21</c:v>
                </c:pt>
                <c:pt idx="7">
                  <c:v>5</c:v>
                </c:pt>
                <c:pt idx="8">
                  <c:v>4</c:v>
                </c:pt>
                <c:pt idx="9">
                  <c:v>7</c:v>
                </c:pt>
                <c:pt idx="10">
                  <c:v>12</c:v>
                </c:pt>
                <c:pt idx="11">
                  <c:v>13</c:v>
                </c:pt>
              </c:numCache>
            </c:numRef>
          </c:val>
          <c:extLst>
            <c:ext xmlns:c16="http://schemas.microsoft.com/office/drawing/2014/chart" uri="{C3380CC4-5D6E-409C-BE32-E72D297353CC}">
              <c16:uniqueId val="{00000001-FC9C-4959-BCB2-676BE7939092}"/>
            </c:ext>
          </c:extLst>
        </c:ser>
        <c:dLbls>
          <c:showLegendKey val="0"/>
          <c:showVal val="0"/>
          <c:showCatName val="0"/>
          <c:showSerName val="0"/>
          <c:showPercent val="0"/>
          <c:showBubbleSize val="0"/>
        </c:dLbls>
        <c:gapWidth val="164"/>
        <c:overlap val="-22"/>
        <c:axId val="37032207"/>
        <c:axId val="486730832"/>
      </c:barChart>
      <c:catAx>
        <c:axId val="37032207"/>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86730832"/>
        <c:crosses val="autoZero"/>
        <c:auto val="1"/>
        <c:lblAlgn val="ctr"/>
        <c:lblOffset val="100"/>
        <c:noMultiLvlLbl val="0"/>
      </c:catAx>
      <c:valAx>
        <c:axId val="486730832"/>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703220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dk1"/>
                </a:solidFill>
                <a:latin typeface="+mn-lt"/>
                <a:ea typeface="+mn-ea"/>
                <a:cs typeface="+mn-cs"/>
              </a:defRPr>
            </a:pPr>
            <a:r>
              <a:rPr lang="en-US"/>
              <a:t>Mercado Secundario</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Hoja1!$K$23</c:f>
              <c:strCache>
                <c:ptCount val="1"/>
                <c:pt idx="0">
                  <c:v>2017</c:v>
                </c:pt>
              </c:strCache>
            </c:strRef>
          </c:tx>
          <c:spPr>
            <a:solidFill>
              <a:schemeClr val="accent5"/>
            </a:solidFill>
            <a:ln>
              <a:noFill/>
            </a:ln>
            <a:effectLst/>
          </c:spPr>
          <c:invertIfNegative val="0"/>
          <c:cat>
            <c:strRef>
              <c:f>Hoja1!$I$25:$I$36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Hoja1!$K$25:$K$36</c:f>
              <c:numCache>
                <c:formatCode>_(* #,##0_);_(* \(#,##0\);_(* "-"??_);_(@_)</c:formatCode>
                <c:ptCount val="12"/>
                <c:pt idx="0">
                  <c:v>844.61409395973158</c:v>
                </c:pt>
                <c:pt idx="1">
                  <c:v>1406.7875457875457</c:v>
                </c:pt>
                <c:pt idx="2">
                  <c:v>1286.809659090909</c:v>
                </c:pt>
                <c:pt idx="3">
                  <c:v>637.93790849673201</c:v>
                </c:pt>
                <c:pt idx="4">
                  <c:v>1247.6181229773463</c:v>
                </c:pt>
                <c:pt idx="5">
                  <c:v>1295.7898734177215</c:v>
                </c:pt>
                <c:pt idx="6">
                  <c:v>1102.9698795180723</c:v>
                </c:pt>
                <c:pt idx="7">
                  <c:v>1058.7188612099644</c:v>
                </c:pt>
                <c:pt idx="8">
                  <c:v>1202.7540106951872</c:v>
                </c:pt>
                <c:pt idx="9">
                  <c:v>1351.1416666666667</c:v>
                </c:pt>
                <c:pt idx="10">
                  <c:v>2270.4721689059502</c:v>
                </c:pt>
                <c:pt idx="11">
                  <c:v>1817.1516709511568</c:v>
                </c:pt>
              </c:numCache>
            </c:numRef>
          </c:val>
          <c:extLst>
            <c:ext xmlns:c16="http://schemas.microsoft.com/office/drawing/2014/chart" uri="{C3380CC4-5D6E-409C-BE32-E72D297353CC}">
              <c16:uniqueId val="{00000001-0095-4943-A963-BDAAF2026778}"/>
            </c:ext>
          </c:extLst>
        </c:ser>
        <c:ser>
          <c:idx val="2"/>
          <c:order val="1"/>
          <c:tx>
            <c:strRef>
              <c:f>Hoja1!$L$23</c:f>
              <c:strCache>
                <c:ptCount val="1"/>
                <c:pt idx="0">
                  <c:v>2018</c:v>
                </c:pt>
              </c:strCache>
            </c:strRef>
          </c:tx>
          <c:spPr>
            <a:solidFill>
              <a:schemeClr val="accent4"/>
            </a:solidFill>
            <a:ln>
              <a:noFill/>
            </a:ln>
            <a:effectLst/>
          </c:spPr>
          <c:invertIfNegative val="0"/>
          <c:cat>
            <c:strRef>
              <c:f>Hoja1!$I$25:$I$36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Hoja1!$L$25:$L$36</c:f>
              <c:numCache>
                <c:formatCode>_(* #,##0_);_(* \(#,##0\);_(* "-"??_);_(@_)</c:formatCode>
                <c:ptCount val="12"/>
                <c:pt idx="0">
                  <c:v>2573.3286908077994</c:v>
                </c:pt>
                <c:pt idx="1">
                  <c:v>1789.9175257731958</c:v>
                </c:pt>
                <c:pt idx="2">
                  <c:v>1624.9521531100479</c:v>
                </c:pt>
                <c:pt idx="3">
                  <c:v>1476.8266129032259</c:v>
                </c:pt>
                <c:pt idx="4">
                  <c:v>1892.888717156105</c:v>
                </c:pt>
                <c:pt idx="5">
                  <c:v>1334.4219948849104</c:v>
                </c:pt>
                <c:pt idx="6">
                  <c:v>1833.2027027027027</c:v>
                </c:pt>
                <c:pt idx="7">
                  <c:v>1826.4302103250477</c:v>
                </c:pt>
                <c:pt idx="8">
                  <c:v>1672.2568807339449</c:v>
                </c:pt>
                <c:pt idx="9">
                  <c:v>1802.3386138613862</c:v>
                </c:pt>
                <c:pt idx="10">
                  <c:v>2404.0684326710816</c:v>
                </c:pt>
                <c:pt idx="11">
                  <c:v>2961.7249999999999</c:v>
                </c:pt>
              </c:numCache>
            </c:numRef>
          </c:val>
          <c:extLst>
            <c:ext xmlns:c16="http://schemas.microsoft.com/office/drawing/2014/chart" uri="{C3380CC4-5D6E-409C-BE32-E72D297353CC}">
              <c16:uniqueId val="{00000002-0095-4943-A963-BDAAF2026778}"/>
            </c:ext>
          </c:extLst>
        </c:ser>
        <c:dLbls>
          <c:showLegendKey val="0"/>
          <c:showVal val="0"/>
          <c:showCatName val="0"/>
          <c:showSerName val="0"/>
          <c:showPercent val="0"/>
          <c:showBubbleSize val="0"/>
        </c:dLbls>
        <c:gapWidth val="269"/>
        <c:overlap val="-27"/>
        <c:axId val="25831408"/>
        <c:axId val="330499344"/>
      </c:barChart>
      <c:lineChart>
        <c:grouping val="standard"/>
        <c:varyColors val="0"/>
        <c:ser>
          <c:idx val="3"/>
          <c:order val="2"/>
          <c:tx>
            <c:strRef>
              <c:f>Hoja1!$M$23</c:f>
              <c:strCache>
                <c:ptCount val="1"/>
                <c:pt idx="0">
                  <c:v>Var. %</c:v>
                </c:pt>
              </c:strCache>
            </c:strRef>
          </c:tx>
          <c:spPr>
            <a:ln w="38100" cap="rnd">
              <a:solidFill>
                <a:schemeClr val="accent6">
                  <a:lumMod val="60000"/>
                </a:schemeClr>
              </a:solidFill>
              <a:round/>
            </a:ln>
            <a:effectLst/>
          </c:spPr>
          <c:marker>
            <c:symbol val="none"/>
          </c:marker>
          <c:cat>
            <c:strRef>
              <c:f>Hoja1!$I$25:$I$36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Hoja1!$M$25:$M$36</c:f>
              <c:numCache>
                <c:formatCode>0%</c:formatCode>
                <c:ptCount val="12"/>
                <c:pt idx="0">
                  <c:v>2.0467508288234737</c:v>
                </c:pt>
                <c:pt idx="1">
                  <c:v>0.27234388101663698</c:v>
                </c:pt>
                <c:pt idx="2">
                  <c:v>0.26277584383227737</c:v>
                </c:pt>
                <c:pt idx="3">
                  <c:v>1.3150005560624107</c:v>
                </c:pt>
                <c:pt idx="4">
                  <c:v>0.51720200459966814</c:v>
                </c:pt>
                <c:pt idx="5">
                  <c:v>2.981356951439551E-2</c:v>
                </c:pt>
                <c:pt idx="6">
                  <c:v>0.66206053016034838</c:v>
                </c:pt>
                <c:pt idx="7">
                  <c:v>0.7251324003406332</c:v>
                </c:pt>
                <c:pt idx="8">
                  <c:v>0.3903565200064365</c:v>
                </c:pt>
                <c:pt idx="9">
                  <c:v>0.33393755690167182</c:v>
                </c:pt>
                <c:pt idx="10">
                  <c:v>5.8840740527335456E-2</c:v>
                </c:pt>
                <c:pt idx="11">
                  <c:v>0.62987220458583737</c:v>
                </c:pt>
              </c:numCache>
            </c:numRef>
          </c:val>
          <c:smooth val="0"/>
          <c:extLst>
            <c:ext xmlns:c16="http://schemas.microsoft.com/office/drawing/2014/chart" uri="{C3380CC4-5D6E-409C-BE32-E72D297353CC}">
              <c16:uniqueId val="{00000003-0095-4943-A963-BDAAF2026778}"/>
            </c:ext>
          </c:extLst>
        </c:ser>
        <c:dLbls>
          <c:showLegendKey val="0"/>
          <c:showVal val="0"/>
          <c:showCatName val="0"/>
          <c:showSerName val="0"/>
          <c:showPercent val="0"/>
          <c:showBubbleSize val="0"/>
        </c:dLbls>
        <c:marker val="1"/>
        <c:smooth val="0"/>
        <c:axId val="363296864"/>
        <c:axId val="23290448"/>
      </c:lineChart>
      <c:catAx>
        <c:axId val="258314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solidFill>
                <a:latin typeface="+mn-lt"/>
                <a:ea typeface="+mn-ea"/>
                <a:cs typeface="+mn-cs"/>
              </a:defRPr>
            </a:pPr>
            <a:endParaRPr lang="es-CO"/>
          </a:p>
        </c:txPr>
        <c:crossAx val="330499344"/>
        <c:crosses val="autoZero"/>
        <c:auto val="1"/>
        <c:lblAlgn val="ctr"/>
        <c:lblOffset val="100"/>
        <c:noMultiLvlLbl val="0"/>
      </c:catAx>
      <c:valAx>
        <c:axId val="330499344"/>
        <c:scaling>
          <c:orientation val="minMax"/>
          <c:max val="20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900" b="0" i="0" u="none" strike="noStrike" kern="1200" cap="all" baseline="0">
                    <a:solidFill>
                      <a:schemeClr val="dk1"/>
                    </a:solidFill>
                    <a:latin typeface="+mn-lt"/>
                    <a:ea typeface="+mn-ea"/>
                    <a:cs typeface="+mn-cs"/>
                  </a:defRPr>
                </a:pPr>
                <a:r>
                  <a:rPr lang="en-US"/>
                  <a:t>MBTUD</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5831408"/>
        <c:crosses val="autoZero"/>
        <c:crossBetween val="between"/>
      </c:valAx>
      <c:valAx>
        <c:axId val="23290448"/>
        <c:scaling>
          <c:orientation val="minMax"/>
        </c:scaling>
        <c:delete val="0"/>
        <c:axPos val="r"/>
        <c:title>
          <c:tx>
            <c:rich>
              <a:bodyPr rot="-5400000" spcFirstLastPara="1" vertOverflow="ellipsis" vert="horz" wrap="square" anchor="ctr" anchorCtr="1"/>
              <a:lstStyle/>
              <a:p>
                <a:pPr>
                  <a:defRPr sz="900" b="0" i="0" u="none" strike="noStrike" kern="1200" cap="all" baseline="0">
                    <a:solidFill>
                      <a:schemeClr val="dk1"/>
                    </a:solidFill>
                    <a:latin typeface="+mn-lt"/>
                    <a:ea typeface="+mn-ea"/>
                    <a:cs typeface="+mn-cs"/>
                  </a:defRPr>
                </a:pPr>
                <a:r>
                  <a:rPr lang="en-US"/>
                  <a:t>%</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dk1"/>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63296864"/>
        <c:crosses val="max"/>
        <c:crossBetween val="between"/>
      </c:valAx>
      <c:catAx>
        <c:axId val="363296864"/>
        <c:scaling>
          <c:orientation val="minMax"/>
        </c:scaling>
        <c:delete val="1"/>
        <c:axPos val="b"/>
        <c:numFmt formatCode="General" sourceLinked="1"/>
        <c:majorTickMark val="out"/>
        <c:minorTickMark val="none"/>
        <c:tickLblPos val="nextTo"/>
        <c:crossAx val="23290448"/>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dk1"/>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n° negociaciones - SUMINISTRO y </a:t>
            </a:r>
            <a:r>
              <a:rPr lang="en-US" sz="1400" b="1" i="0" u="none" strike="noStrike" cap="all" baseline="0">
                <a:effectLst/>
              </a:rPr>
              <a:t>transporte</a:t>
            </a:r>
            <a:r>
              <a:rPr lang="en-US" sz="1400"/>
              <a:t> DE GAS</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Hoja10!$P$22</c:f>
              <c:strCache>
                <c:ptCount val="1"/>
                <c:pt idx="0">
                  <c:v>2017</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Hoja10!$N$23</c:f>
              <c:strCache>
                <c:ptCount val="1"/>
                <c:pt idx="0">
                  <c:v>Otras Transacciones del Mercado Mayorista</c:v>
                </c:pt>
              </c:strCache>
            </c:strRef>
          </c:cat>
          <c:val>
            <c:numRef>
              <c:f>Hoja10!$P$23</c:f>
              <c:numCache>
                <c:formatCode>_(* #,##0_);_(* \(#,##0\);_(* "-"??_);_(@_)</c:formatCode>
                <c:ptCount val="1"/>
                <c:pt idx="0">
                  <c:v>24</c:v>
                </c:pt>
              </c:numCache>
            </c:numRef>
          </c:val>
          <c:extLst>
            <c:ext xmlns:c16="http://schemas.microsoft.com/office/drawing/2014/chart" uri="{C3380CC4-5D6E-409C-BE32-E72D297353CC}">
              <c16:uniqueId val="{00000000-2F85-41E7-87B7-F8A23526C73E}"/>
            </c:ext>
          </c:extLst>
        </c:ser>
        <c:ser>
          <c:idx val="1"/>
          <c:order val="1"/>
          <c:tx>
            <c:strRef>
              <c:f>Hoja10!$Q$22</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Hoja10!$N$23</c:f>
              <c:strCache>
                <c:ptCount val="1"/>
                <c:pt idx="0">
                  <c:v>Otras Transacciones del Mercado Mayorista</c:v>
                </c:pt>
              </c:strCache>
            </c:strRef>
          </c:cat>
          <c:val>
            <c:numRef>
              <c:f>Hoja10!$Q$23</c:f>
              <c:numCache>
                <c:formatCode>_(* #,##0_);_(* \(#,##0\);_(* "-"??_);_(@_)</c:formatCode>
                <c:ptCount val="1"/>
                <c:pt idx="0">
                  <c:v>157</c:v>
                </c:pt>
              </c:numCache>
            </c:numRef>
          </c:val>
          <c:extLst>
            <c:ext xmlns:c16="http://schemas.microsoft.com/office/drawing/2014/chart" uri="{C3380CC4-5D6E-409C-BE32-E72D297353CC}">
              <c16:uniqueId val="{00000001-2F85-41E7-87B7-F8A23526C73E}"/>
            </c:ext>
          </c:extLst>
        </c:ser>
        <c:dLbls>
          <c:showLegendKey val="0"/>
          <c:showVal val="0"/>
          <c:showCatName val="0"/>
          <c:showSerName val="0"/>
          <c:showPercent val="0"/>
          <c:showBubbleSize val="0"/>
        </c:dLbls>
        <c:gapWidth val="164"/>
        <c:overlap val="-22"/>
        <c:axId val="897931136"/>
        <c:axId val="219744976"/>
      </c:barChart>
      <c:catAx>
        <c:axId val="89793113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19744976"/>
        <c:crosses val="autoZero"/>
        <c:auto val="1"/>
        <c:lblAlgn val="ctr"/>
        <c:lblOffset val="100"/>
        <c:noMultiLvlLbl val="0"/>
      </c:catAx>
      <c:valAx>
        <c:axId val="219744976"/>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8979311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OTmM - suministro Y TRANSPORTE</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tx>
            <c:strRef>
              <c:f>Hoja10!$V$45</c:f>
              <c:strCache>
                <c:ptCount val="1"/>
                <c:pt idx="0">
                  <c:v>2017</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Hoja10!$V$47:$V$58</c:f>
              <c:numCache>
                <c:formatCode>_-* #,##0_-;\-* #,##0_-;_-* "-"??_-;_-@_-</c:formatCode>
                <c:ptCount val="12"/>
                <c:pt idx="0">
                  <c:v>2</c:v>
                </c:pt>
                <c:pt idx="1">
                  <c:v>1</c:v>
                </c:pt>
                <c:pt idx="3">
                  <c:v>2</c:v>
                </c:pt>
                <c:pt idx="4">
                  <c:v>1</c:v>
                </c:pt>
                <c:pt idx="8">
                  <c:v>1</c:v>
                </c:pt>
                <c:pt idx="9">
                  <c:v>2</c:v>
                </c:pt>
                <c:pt idx="10">
                  <c:v>15</c:v>
                </c:pt>
              </c:numCache>
            </c:numRef>
          </c:val>
          <c:extLst>
            <c:ext xmlns:c16="http://schemas.microsoft.com/office/drawing/2014/chart" uri="{C3380CC4-5D6E-409C-BE32-E72D297353CC}">
              <c16:uniqueId val="{00000000-F2D4-4062-B8B3-4BCF5EE4A7B0}"/>
            </c:ext>
          </c:extLst>
        </c:ser>
        <c:ser>
          <c:idx val="1"/>
          <c:order val="1"/>
          <c:tx>
            <c:strRef>
              <c:f>Hoja10!$W$45</c:f>
              <c:strCache>
                <c:ptCount val="1"/>
                <c:pt idx="0">
                  <c:v>2018</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Hoja10!$B$47:$B$58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Hoja10!$W$47:$W$58</c:f>
              <c:numCache>
                <c:formatCode>_-* #,##0_-;\-* #,##0_-;_-* "-"??_-;_-@_-</c:formatCode>
                <c:ptCount val="12"/>
                <c:pt idx="1">
                  <c:v>10</c:v>
                </c:pt>
                <c:pt idx="2">
                  <c:v>14</c:v>
                </c:pt>
                <c:pt idx="3">
                  <c:v>1</c:v>
                </c:pt>
                <c:pt idx="4">
                  <c:v>3</c:v>
                </c:pt>
                <c:pt idx="5">
                  <c:v>3</c:v>
                </c:pt>
                <c:pt idx="6">
                  <c:v>6</c:v>
                </c:pt>
                <c:pt idx="7">
                  <c:v>5</c:v>
                </c:pt>
                <c:pt idx="8">
                  <c:v>30</c:v>
                </c:pt>
                <c:pt idx="9">
                  <c:v>31</c:v>
                </c:pt>
                <c:pt idx="10">
                  <c:v>28</c:v>
                </c:pt>
                <c:pt idx="11">
                  <c:v>26</c:v>
                </c:pt>
              </c:numCache>
            </c:numRef>
          </c:val>
          <c:extLst>
            <c:ext xmlns:c16="http://schemas.microsoft.com/office/drawing/2014/chart" uri="{C3380CC4-5D6E-409C-BE32-E72D297353CC}">
              <c16:uniqueId val="{00000001-F2D4-4062-B8B3-4BCF5EE4A7B0}"/>
            </c:ext>
          </c:extLst>
        </c:ser>
        <c:dLbls>
          <c:showLegendKey val="0"/>
          <c:showVal val="0"/>
          <c:showCatName val="0"/>
          <c:showSerName val="0"/>
          <c:showPercent val="0"/>
          <c:showBubbleSize val="0"/>
        </c:dLbls>
        <c:gapWidth val="164"/>
        <c:overlap val="-22"/>
        <c:axId val="29030672"/>
        <c:axId val="430503568"/>
      </c:barChart>
      <c:catAx>
        <c:axId val="290306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30503568"/>
        <c:crosses val="autoZero"/>
        <c:auto val="1"/>
        <c:lblAlgn val="ctr"/>
        <c:lblOffset val="100"/>
        <c:noMultiLvlLbl val="0"/>
      </c:catAx>
      <c:valAx>
        <c:axId val="430503568"/>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N° de negociaciones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90306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solidFill>
                <a:latin typeface="+mn-lt"/>
                <a:ea typeface="+mn-ea"/>
                <a:cs typeface="+mn-cs"/>
              </a:defRPr>
            </a:pPr>
            <a:r>
              <a:rPr lang="en-US"/>
              <a:t>Cantidad de Energía Negociada 2018</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solidFill>
              <a:latin typeface="+mn-lt"/>
              <a:ea typeface="+mn-ea"/>
              <a:cs typeface="+mn-cs"/>
            </a:defRPr>
          </a:pPr>
          <a:endParaRPr lang="es-CO"/>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0555555555555555E-2"/>
          <c:y val="0.19432888597258677"/>
          <c:w val="0.96944444444444444"/>
          <c:h val="0.60601669582968787"/>
        </c:manualLayout>
      </c:layout>
      <c:pie3DChart>
        <c:varyColors val="1"/>
        <c:ser>
          <c:idx val="0"/>
          <c:order val="0"/>
          <c:dPt>
            <c:idx val="0"/>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636C-44CA-885E-07876FDA04F3}"/>
              </c:ext>
            </c:extLst>
          </c:dPt>
          <c:dPt>
            <c:idx val="1"/>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8EBC-4E83-9796-788DB9F5383E}"/>
              </c:ext>
            </c:extLst>
          </c:dPt>
          <c:dPt>
            <c:idx val="2"/>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636C-44CA-885E-07876FDA04F3}"/>
              </c:ext>
            </c:extLst>
          </c:dPt>
          <c:dLbls>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Hoja13!$C$17:$C$19</c:f>
              <c:strCache>
                <c:ptCount val="3"/>
                <c:pt idx="0">
                  <c:v>Mercado Primario</c:v>
                </c:pt>
                <c:pt idx="1">
                  <c:v>Mercado Secundario</c:v>
                </c:pt>
                <c:pt idx="2">
                  <c:v>Otras Transacciones del Mercado Mayorista</c:v>
                </c:pt>
              </c:strCache>
            </c:strRef>
          </c:cat>
          <c:val>
            <c:numRef>
              <c:f>Hoja13!$D$17:$D$19</c:f>
              <c:numCache>
                <c:formatCode>_(* #,##0_);_(* \(#,##0\);_(* "-"??_);_(@_)</c:formatCode>
                <c:ptCount val="3"/>
                <c:pt idx="0">
                  <c:v>2877153</c:v>
                </c:pt>
                <c:pt idx="1">
                  <c:v>10805934</c:v>
                </c:pt>
                <c:pt idx="2">
                  <c:v>7343545</c:v>
                </c:pt>
              </c:numCache>
            </c:numRef>
          </c:val>
          <c:extLst>
            <c:ext xmlns:c16="http://schemas.microsoft.com/office/drawing/2014/chart" uri="{C3380CC4-5D6E-409C-BE32-E72D297353CC}">
              <c16:uniqueId val="{00000000-8EBC-4E83-9796-788DB9F5383E}"/>
            </c:ext>
          </c:extLst>
        </c:ser>
        <c:dLbls>
          <c:dLblPos val="inEnd"/>
          <c:showLegendKey val="0"/>
          <c:showVal val="0"/>
          <c:showCatName val="0"/>
          <c:showSerName val="0"/>
          <c:showPercent val="1"/>
          <c:showBubbleSize val="0"/>
          <c:showLeaderLines val="1"/>
        </c:dLbls>
      </c:pie3DChart>
      <c:spPr>
        <a:noFill/>
        <a:ln>
          <a:noFill/>
        </a:ln>
        <a:effectLst/>
      </c:spPr>
    </c:plotArea>
    <c:legend>
      <c:legendPos val="b"/>
      <c:layout>
        <c:manualLayout>
          <c:xMode val="edge"/>
          <c:yMode val="edge"/>
          <c:x val="2.4205161854768155E-2"/>
          <c:y val="0.81423447069116361"/>
          <c:w val="0.94603412073490811"/>
          <c:h val="0.12558034412365121"/>
        </c:manualLayout>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a:t>Mercado Primario por Modalidad</a:t>
            </a:r>
          </a:p>
        </c:rich>
      </c:tx>
      <c:layout>
        <c:manualLayout>
          <c:xMode val="edge"/>
          <c:yMode val="edge"/>
          <c:x val="0.22404985204874869"/>
          <c:y val="3.5714285714285712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s-CO"/>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020D-4D48-8694-4DA31765B772}"/>
              </c:ext>
            </c:extLst>
          </c:dPt>
          <c:dPt>
            <c:idx val="1"/>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020D-4D48-8694-4DA31765B772}"/>
              </c:ext>
            </c:extLst>
          </c:dPt>
          <c:dPt>
            <c:idx val="2"/>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020D-4D48-8694-4DA31765B772}"/>
              </c:ext>
            </c:extLst>
          </c:dPt>
          <c:dPt>
            <c:idx val="3"/>
            <c:bubble3D val="0"/>
            <c:spPr>
              <a:solidFill>
                <a:schemeClr val="accent6">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2-27CA-4ED7-A4F6-A951BBCB63EA}"/>
              </c:ext>
            </c:extLst>
          </c:dPt>
          <c:dPt>
            <c:idx val="4"/>
            <c:bubble3D val="0"/>
            <c:spPr>
              <a:solidFill>
                <a:schemeClr val="accent5">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27CA-4ED7-A4F6-A951BBCB63EA}"/>
              </c:ext>
            </c:extLst>
          </c:dPt>
          <c:dPt>
            <c:idx val="5"/>
            <c:bubble3D val="0"/>
            <c:spPr>
              <a:solidFill>
                <a:schemeClr val="accent4">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27CA-4ED7-A4F6-A951BBCB63EA}"/>
              </c:ext>
            </c:extLst>
          </c:dPt>
          <c:dPt>
            <c:idx val="6"/>
            <c:bubble3D val="0"/>
            <c:spPr>
              <a:solidFill>
                <a:schemeClr val="accent6">
                  <a:lumMod val="80000"/>
                  <a:lumOff val="2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D-6F6D-4BE0-AF68-30D1FBB6D2B1}"/>
              </c:ext>
            </c:extLst>
          </c:dPt>
          <c:dLbls>
            <c:dLbl>
              <c:idx val="3"/>
              <c:delete val="1"/>
              <c:extLst>
                <c:ext xmlns:c15="http://schemas.microsoft.com/office/drawing/2012/chart" uri="{CE6537A1-D6FC-4f65-9D91-7224C49458BB}"/>
                <c:ext xmlns:c16="http://schemas.microsoft.com/office/drawing/2014/chart" uri="{C3380CC4-5D6E-409C-BE32-E72D297353CC}">
                  <c16:uniqueId val="{00000002-27CA-4ED7-A4F6-A951BBCB63EA}"/>
                </c:ext>
              </c:extLst>
            </c:dLbl>
            <c:dLbl>
              <c:idx val="4"/>
              <c:delete val="1"/>
              <c:extLst>
                <c:ext xmlns:c15="http://schemas.microsoft.com/office/drawing/2012/chart" uri="{CE6537A1-D6FC-4f65-9D91-7224C49458BB}"/>
                <c:ext xmlns:c16="http://schemas.microsoft.com/office/drawing/2014/chart" uri="{C3380CC4-5D6E-409C-BE32-E72D297353CC}">
                  <c16:uniqueId val="{00000003-27CA-4ED7-A4F6-A951BBCB63EA}"/>
                </c:ext>
              </c:extLst>
            </c:dLbl>
            <c:dLbl>
              <c:idx val="6"/>
              <c:delete val="1"/>
              <c:extLst>
                <c:ext xmlns:c15="http://schemas.microsoft.com/office/drawing/2012/chart" uri="{CE6537A1-D6FC-4f65-9D91-7224C49458BB}"/>
                <c:ext xmlns:c16="http://schemas.microsoft.com/office/drawing/2014/chart" uri="{C3380CC4-5D6E-409C-BE32-E72D297353CC}">
                  <c16:uniqueId val="{0000000D-6F6D-4BE0-AF68-30D1FBB6D2B1}"/>
                </c:ext>
              </c:extLst>
            </c:dLbl>
            <c:spPr>
              <a:noFill/>
              <a:ln>
                <a:noFill/>
              </a:ln>
              <a:effectLst/>
            </c:spPr>
            <c:txPr>
              <a:bodyPr rot="0" spcFirstLastPara="1" vertOverflow="ellipsis" vert="horz" wrap="square" anchor="ctr" anchorCtr="1"/>
              <a:lstStyle/>
              <a:p>
                <a:pPr>
                  <a:defRPr sz="1100" b="1" i="0" u="none" strike="noStrike" kern="1200" baseline="0">
                    <a:solidFill>
                      <a:schemeClr val="dk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Hoja13!$B$37:$B$43</c:f>
              <c:strCache>
                <c:ptCount val="7"/>
                <c:pt idx="0">
                  <c:v>Firme</c:v>
                </c:pt>
                <c:pt idx="1">
                  <c:v>Con Interrupciones</c:v>
                </c:pt>
                <c:pt idx="2">
                  <c:v>Firme al 95%</c:v>
                </c:pt>
                <c:pt idx="3">
                  <c:v>Contingencia</c:v>
                </c:pt>
                <c:pt idx="4">
                  <c:v>C1</c:v>
                </c:pt>
                <c:pt idx="5">
                  <c:v>C2</c:v>
                </c:pt>
                <c:pt idx="6">
                  <c:v>Otras</c:v>
                </c:pt>
              </c:strCache>
            </c:strRef>
          </c:cat>
          <c:val>
            <c:numRef>
              <c:f>Hoja13!$C$37:$C$43</c:f>
              <c:numCache>
                <c:formatCode>_(* #,##0_);_(* \(#,##0\);_(* "-"??_);_(@_)</c:formatCode>
                <c:ptCount val="7"/>
                <c:pt idx="0">
                  <c:v>737721</c:v>
                </c:pt>
                <c:pt idx="1">
                  <c:v>709016</c:v>
                </c:pt>
                <c:pt idx="2">
                  <c:v>214230</c:v>
                </c:pt>
                <c:pt idx="3">
                  <c:v>173983</c:v>
                </c:pt>
                <c:pt idx="4">
                  <c:v>11000</c:v>
                </c:pt>
                <c:pt idx="5">
                  <c:v>6000</c:v>
                </c:pt>
                <c:pt idx="6">
                  <c:v>1025203</c:v>
                </c:pt>
              </c:numCache>
            </c:numRef>
          </c:val>
          <c:extLst>
            <c:ext xmlns:c16="http://schemas.microsoft.com/office/drawing/2014/chart" uri="{C3380CC4-5D6E-409C-BE32-E72D297353CC}">
              <c16:uniqueId val="{00000000-27CA-4ED7-A4F6-A951BBCB63EA}"/>
            </c:ext>
          </c:extLst>
        </c:ser>
        <c:dLbls>
          <c:dLblPos val="inEnd"/>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a:t>Mercado Secundario por Modalidad</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s-CO"/>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0666666666666666E-2"/>
          <c:y val="0.26939919395321488"/>
          <c:w val="0.98933333333333329"/>
          <c:h val="0.61493510032557408"/>
        </c:manualLayout>
      </c:layout>
      <c:pie3DChart>
        <c:varyColors val="1"/>
        <c:ser>
          <c:idx val="0"/>
          <c:order val="0"/>
          <c:dPt>
            <c:idx val="0"/>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AAA9-456A-A414-31126F832684}"/>
              </c:ext>
            </c:extLst>
          </c:dPt>
          <c:dPt>
            <c:idx val="1"/>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AAA9-456A-A414-31126F832684}"/>
              </c:ext>
            </c:extLst>
          </c:dPt>
          <c:dPt>
            <c:idx val="2"/>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AAA9-456A-A414-31126F832684}"/>
              </c:ext>
            </c:extLst>
          </c:dPt>
          <c:dPt>
            <c:idx val="3"/>
            <c:bubble3D val="0"/>
            <c:spPr>
              <a:solidFill>
                <a:schemeClr val="accent6">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4686-4375-B26E-1D3883DA467F}"/>
              </c:ext>
            </c:extLst>
          </c:dPt>
          <c:dLbls>
            <c:dLbl>
              <c:idx val="1"/>
              <c:delete val="1"/>
              <c:extLst>
                <c:ext xmlns:c15="http://schemas.microsoft.com/office/drawing/2012/chart" uri="{CE6537A1-D6FC-4f65-9D91-7224C49458BB}"/>
                <c:ext xmlns:c16="http://schemas.microsoft.com/office/drawing/2014/chart" uri="{C3380CC4-5D6E-409C-BE32-E72D297353CC}">
                  <c16:uniqueId val="{00000003-AAA9-456A-A414-31126F832684}"/>
                </c:ext>
              </c:extLst>
            </c:dLbl>
            <c:dLbl>
              <c:idx val="3"/>
              <c:delete val="1"/>
              <c:extLst>
                <c:ext xmlns:c15="http://schemas.microsoft.com/office/drawing/2012/chart" uri="{CE6537A1-D6FC-4f65-9D91-7224C49458BB}"/>
                <c:ext xmlns:c16="http://schemas.microsoft.com/office/drawing/2014/chart" uri="{C3380CC4-5D6E-409C-BE32-E72D297353CC}">
                  <c16:uniqueId val="{00000007-4686-4375-B26E-1D3883DA467F}"/>
                </c:ext>
              </c:extLst>
            </c:dLbl>
            <c:spPr>
              <a:noFill/>
              <a:ln>
                <a:noFill/>
              </a:ln>
              <a:effectLst/>
            </c:spPr>
            <c:txPr>
              <a:bodyPr rot="0" spcFirstLastPara="1" vertOverflow="ellipsis" vert="horz" wrap="square" anchor="ctr" anchorCtr="1"/>
              <a:lstStyle/>
              <a:p>
                <a:pPr>
                  <a:defRPr sz="1100" b="1" i="0" u="none" strike="noStrike" kern="1200" baseline="0">
                    <a:solidFill>
                      <a:schemeClr val="dk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Hoja13!$B$51:$B$54</c:f>
              <c:strCache>
                <c:ptCount val="4"/>
                <c:pt idx="0">
                  <c:v>Firme</c:v>
                </c:pt>
                <c:pt idx="1">
                  <c:v>Opción de compra</c:v>
                </c:pt>
                <c:pt idx="2">
                  <c:v>Con interrupciones</c:v>
                </c:pt>
                <c:pt idx="3">
                  <c:v>Firmeza condicionada</c:v>
                </c:pt>
              </c:strCache>
            </c:strRef>
          </c:cat>
          <c:val>
            <c:numRef>
              <c:f>Hoja13!$C$51:$C$54</c:f>
              <c:numCache>
                <c:formatCode>_(* #,##0_);_(* \(#,##0\);_(* "-"??_);_(@_)</c:formatCode>
                <c:ptCount val="4"/>
                <c:pt idx="0">
                  <c:v>10595777</c:v>
                </c:pt>
                <c:pt idx="1">
                  <c:v>135775</c:v>
                </c:pt>
                <c:pt idx="2">
                  <c:v>61382</c:v>
                </c:pt>
                <c:pt idx="3">
                  <c:v>13000</c:v>
                </c:pt>
              </c:numCache>
            </c:numRef>
          </c:val>
          <c:extLst>
            <c:ext xmlns:c16="http://schemas.microsoft.com/office/drawing/2014/chart" uri="{C3380CC4-5D6E-409C-BE32-E72D297353CC}">
              <c16:uniqueId val="{0000000C-AAA9-456A-A414-31126F832684}"/>
            </c:ext>
          </c:extLst>
        </c:ser>
        <c:dLbls>
          <c:dLblPos val="inEnd"/>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a:t>OTMM</a:t>
            </a:r>
            <a:r>
              <a:rPr lang="en-US" sz="1400" baseline="0"/>
              <a:t> </a:t>
            </a:r>
            <a:r>
              <a:rPr lang="en-US" sz="1400"/>
              <a:t>por Modalidad</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s-CO"/>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0666666666666666E-2"/>
          <c:y val="0.26939919395321488"/>
          <c:w val="0.98933333333333329"/>
          <c:h val="0.61493510032557408"/>
        </c:manualLayout>
      </c:layout>
      <c:pie3DChart>
        <c:varyColors val="1"/>
        <c:ser>
          <c:idx val="0"/>
          <c:order val="0"/>
          <c:dPt>
            <c:idx val="0"/>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AFE4-418C-BFF1-1CB33EAC49E0}"/>
              </c:ext>
            </c:extLst>
          </c:dPt>
          <c:dPt>
            <c:idx val="1"/>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AFE4-418C-BFF1-1CB33EAC49E0}"/>
              </c:ext>
            </c:extLst>
          </c:dPt>
          <c:dPt>
            <c:idx val="2"/>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AFE4-418C-BFF1-1CB33EAC49E0}"/>
              </c:ext>
            </c:extLst>
          </c:dPt>
          <c:dPt>
            <c:idx val="3"/>
            <c:bubble3D val="0"/>
            <c:spPr>
              <a:solidFill>
                <a:schemeClr val="accent6">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A-AFE4-418C-BFF1-1CB33EAC49E0}"/>
              </c:ext>
            </c:extLst>
          </c:dPt>
          <c:dPt>
            <c:idx val="4"/>
            <c:bubble3D val="0"/>
            <c:spPr>
              <a:solidFill>
                <a:schemeClr val="accent5">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9-AFE4-418C-BFF1-1CB33EAC49E0}"/>
              </c:ext>
            </c:extLst>
          </c:dPt>
          <c:dLbls>
            <c:dLbl>
              <c:idx val="1"/>
              <c:delete val="1"/>
              <c:extLst>
                <c:ext xmlns:c15="http://schemas.microsoft.com/office/drawing/2012/chart" uri="{CE6537A1-D6FC-4f65-9D91-7224C49458BB}"/>
                <c:ext xmlns:c16="http://schemas.microsoft.com/office/drawing/2014/chart" uri="{C3380CC4-5D6E-409C-BE32-E72D297353CC}">
                  <c16:uniqueId val="{00000003-AFE4-418C-BFF1-1CB33EAC49E0}"/>
                </c:ext>
              </c:extLst>
            </c:dLbl>
            <c:dLbl>
              <c:idx val="2"/>
              <c:delete val="1"/>
              <c:extLst>
                <c:ext xmlns:c15="http://schemas.microsoft.com/office/drawing/2012/chart" uri="{CE6537A1-D6FC-4f65-9D91-7224C49458BB}"/>
                <c:ext xmlns:c16="http://schemas.microsoft.com/office/drawing/2014/chart" uri="{C3380CC4-5D6E-409C-BE32-E72D297353CC}">
                  <c16:uniqueId val="{00000005-AFE4-418C-BFF1-1CB33EAC49E0}"/>
                </c:ext>
              </c:extLst>
            </c:dLbl>
            <c:dLbl>
              <c:idx val="3"/>
              <c:delete val="1"/>
              <c:extLst>
                <c:ext xmlns:c15="http://schemas.microsoft.com/office/drawing/2012/chart" uri="{CE6537A1-D6FC-4f65-9D91-7224C49458BB}"/>
                <c:ext xmlns:c16="http://schemas.microsoft.com/office/drawing/2014/chart" uri="{C3380CC4-5D6E-409C-BE32-E72D297353CC}">
                  <c16:uniqueId val="{0000000A-AFE4-418C-BFF1-1CB33EAC49E0}"/>
                </c:ext>
              </c:extLst>
            </c:dLbl>
            <c:dLbl>
              <c:idx val="4"/>
              <c:delete val="1"/>
              <c:extLst>
                <c:ext xmlns:c15="http://schemas.microsoft.com/office/drawing/2012/chart" uri="{CE6537A1-D6FC-4f65-9D91-7224C49458BB}"/>
                <c:ext xmlns:c16="http://schemas.microsoft.com/office/drawing/2014/chart" uri="{C3380CC4-5D6E-409C-BE32-E72D297353CC}">
                  <c16:uniqueId val="{00000009-AFE4-418C-BFF1-1CB33EAC49E0}"/>
                </c:ext>
              </c:extLst>
            </c:dLbl>
            <c:spPr>
              <a:noFill/>
              <a:ln>
                <a:noFill/>
              </a:ln>
              <a:effectLst/>
            </c:spPr>
            <c:txPr>
              <a:bodyPr rot="0" spcFirstLastPara="1" vertOverflow="ellipsis" vert="horz" wrap="square" anchor="ctr" anchorCtr="1"/>
              <a:lstStyle/>
              <a:p>
                <a:pPr>
                  <a:defRPr sz="1100" b="1" i="0" u="none" strike="noStrike" kern="1200" baseline="0">
                    <a:solidFill>
                      <a:schemeClr val="dk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Hoja13!$B$61:$B$65</c:f>
              <c:strCache>
                <c:ptCount val="5"/>
                <c:pt idx="0">
                  <c:v>Firme</c:v>
                </c:pt>
                <c:pt idx="1">
                  <c:v>Con Interrupciones</c:v>
                </c:pt>
                <c:pt idx="2">
                  <c:v>Firmeza Condicionada</c:v>
                </c:pt>
                <c:pt idx="3">
                  <c:v>Firme al 95%</c:v>
                </c:pt>
                <c:pt idx="4">
                  <c:v>Take or Pay</c:v>
                </c:pt>
              </c:strCache>
            </c:strRef>
          </c:cat>
          <c:val>
            <c:numRef>
              <c:f>Hoja13!$C$61:$C$65</c:f>
              <c:numCache>
                <c:formatCode>_-* #,##0_-;\-* #,##0_-;_-* "-"??_-;_-@_-</c:formatCode>
                <c:ptCount val="5"/>
                <c:pt idx="0">
                  <c:v>6575560</c:v>
                </c:pt>
                <c:pt idx="1">
                  <c:v>713982</c:v>
                </c:pt>
                <c:pt idx="2">
                  <c:v>46086</c:v>
                </c:pt>
                <c:pt idx="3">
                  <c:v>4249</c:v>
                </c:pt>
                <c:pt idx="4">
                  <c:v>3668</c:v>
                </c:pt>
              </c:numCache>
            </c:numRef>
          </c:val>
          <c:extLst>
            <c:ext xmlns:c16="http://schemas.microsoft.com/office/drawing/2014/chart" uri="{C3380CC4-5D6E-409C-BE32-E72D297353CC}">
              <c16:uniqueId val="{00000006-AFE4-418C-BFF1-1CB33EAC49E0}"/>
            </c:ext>
          </c:extLst>
        </c:ser>
        <c:dLbls>
          <c:dLblPos val="inEnd"/>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UVCP - Suministro de gas</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Hoja13!$D$77</c:f>
              <c:strCache>
                <c:ptCount val="1"/>
                <c:pt idx="0">
                  <c:v>2017</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Hoja13!$B$79:$B$90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Hoja13!$D$79:$D$90</c:f>
              <c:numCache>
                <c:formatCode>_-* #,##0_-;\-* #,##0_-;_-* "-"??_-;_-@_-</c:formatCode>
                <c:ptCount val="12"/>
                <c:pt idx="0">
                  <c:v>1</c:v>
                </c:pt>
                <c:pt idx="1">
                  <c:v>4</c:v>
                </c:pt>
                <c:pt idx="3">
                  <c:v>2</c:v>
                </c:pt>
                <c:pt idx="7">
                  <c:v>3</c:v>
                </c:pt>
                <c:pt idx="9">
                  <c:v>1</c:v>
                </c:pt>
                <c:pt idx="11">
                  <c:v>1</c:v>
                </c:pt>
              </c:numCache>
            </c:numRef>
          </c:val>
          <c:extLst>
            <c:ext xmlns:c16="http://schemas.microsoft.com/office/drawing/2014/chart" uri="{C3380CC4-5D6E-409C-BE32-E72D297353CC}">
              <c16:uniqueId val="{00000001-331A-4313-A3D3-96183A79B787}"/>
            </c:ext>
          </c:extLst>
        </c:ser>
        <c:ser>
          <c:idx val="2"/>
          <c:order val="1"/>
          <c:tx>
            <c:strRef>
              <c:f>Hoja13!$E$77</c:f>
              <c:strCache>
                <c:ptCount val="1"/>
                <c:pt idx="0">
                  <c:v>2018</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Hoja13!$B$79:$B$90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Hoja13!$E$79:$E$90</c:f>
              <c:numCache>
                <c:formatCode>_-* #,##0_-;\-* #,##0_-;_-* "-"??_-;_-@_-</c:formatCode>
                <c:ptCount val="12"/>
                <c:pt idx="0">
                  <c:v>1</c:v>
                </c:pt>
                <c:pt idx="1">
                  <c:v>3</c:v>
                </c:pt>
                <c:pt idx="3">
                  <c:v>1</c:v>
                </c:pt>
                <c:pt idx="4">
                  <c:v>23</c:v>
                </c:pt>
                <c:pt idx="5">
                  <c:v>3</c:v>
                </c:pt>
                <c:pt idx="6">
                  <c:v>17</c:v>
                </c:pt>
                <c:pt idx="7">
                  <c:v>8</c:v>
                </c:pt>
                <c:pt idx="8">
                  <c:v>4</c:v>
                </c:pt>
                <c:pt idx="9">
                  <c:v>3</c:v>
                </c:pt>
                <c:pt idx="11">
                  <c:v>7</c:v>
                </c:pt>
              </c:numCache>
            </c:numRef>
          </c:val>
          <c:extLst>
            <c:ext xmlns:c16="http://schemas.microsoft.com/office/drawing/2014/chart" uri="{C3380CC4-5D6E-409C-BE32-E72D297353CC}">
              <c16:uniqueId val="{00000002-331A-4313-A3D3-96183A79B787}"/>
            </c:ext>
          </c:extLst>
        </c:ser>
        <c:dLbls>
          <c:showLegendKey val="0"/>
          <c:showVal val="0"/>
          <c:showCatName val="0"/>
          <c:showSerName val="0"/>
          <c:showPercent val="0"/>
          <c:showBubbleSize val="0"/>
        </c:dLbls>
        <c:gapWidth val="164"/>
        <c:overlap val="-22"/>
        <c:axId val="1328853695"/>
        <c:axId val="1550628831"/>
      </c:barChart>
      <c:catAx>
        <c:axId val="132885369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550628831"/>
        <c:crosses val="autoZero"/>
        <c:auto val="1"/>
        <c:lblAlgn val="ctr"/>
        <c:lblOffset val="100"/>
        <c:noMultiLvlLbl val="0"/>
      </c:catAx>
      <c:valAx>
        <c:axId val="1550628831"/>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32885369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UVCP - capacidad de transporte</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Hoja13!$D$77</c:f>
              <c:strCache>
                <c:ptCount val="1"/>
                <c:pt idx="0">
                  <c:v>2017</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Hoja13!$B$96:$B$107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Hoja13!$D$96:$D$107</c:f>
              <c:numCache>
                <c:formatCode>_-* #,##0_-;\-* #,##0_-;_-* "-"??_-;_-@_-</c:formatCode>
                <c:ptCount val="12"/>
                <c:pt idx="0">
                  <c:v>157</c:v>
                </c:pt>
                <c:pt idx="1">
                  <c:v>131</c:v>
                </c:pt>
                <c:pt idx="2">
                  <c:v>142</c:v>
                </c:pt>
                <c:pt idx="3">
                  <c:v>228</c:v>
                </c:pt>
                <c:pt idx="4">
                  <c:v>111</c:v>
                </c:pt>
                <c:pt idx="5">
                  <c:v>90</c:v>
                </c:pt>
                <c:pt idx="6">
                  <c:v>67</c:v>
                </c:pt>
                <c:pt idx="7">
                  <c:v>111</c:v>
                </c:pt>
                <c:pt idx="8">
                  <c:v>100</c:v>
                </c:pt>
                <c:pt idx="9">
                  <c:v>138</c:v>
                </c:pt>
                <c:pt idx="10">
                  <c:v>225</c:v>
                </c:pt>
                <c:pt idx="11">
                  <c:v>110</c:v>
                </c:pt>
              </c:numCache>
            </c:numRef>
          </c:val>
          <c:extLst>
            <c:ext xmlns:c16="http://schemas.microsoft.com/office/drawing/2014/chart" uri="{C3380CC4-5D6E-409C-BE32-E72D297353CC}">
              <c16:uniqueId val="{00000000-8CBC-4844-9CBF-8043380B7F71}"/>
            </c:ext>
          </c:extLst>
        </c:ser>
        <c:ser>
          <c:idx val="2"/>
          <c:order val="1"/>
          <c:tx>
            <c:strRef>
              <c:f>Hoja13!$E$77</c:f>
              <c:strCache>
                <c:ptCount val="1"/>
                <c:pt idx="0">
                  <c:v>2018</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Hoja13!$B$96:$B$107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Hoja13!$E$96:$E$107</c:f>
              <c:numCache>
                <c:formatCode>_-* #,##0_-;\-* #,##0_-;_-* "-"??_-;_-@_-</c:formatCode>
                <c:ptCount val="12"/>
                <c:pt idx="0">
                  <c:v>150</c:v>
                </c:pt>
                <c:pt idx="1">
                  <c:v>93</c:v>
                </c:pt>
                <c:pt idx="2">
                  <c:v>128</c:v>
                </c:pt>
                <c:pt idx="3">
                  <c:v>130</c:v>
                </c:pt>
                <c:pt idx="4">
                  <c:v>118</c:v>
                </c:pt>
                <c:pt idx="5">
                  <c:v>111</c:v>
                </c:pt>
                <c:pt idx="6">
                  <c:v>114</c:v>
                </c:pt>
                <c:pt idx="7">
                  <c:v>94</c:v>
                </c:pt>
                <c:pt idx="8">
                  <c:v>103</c:v>
                </c:pt>
                <c:pt idx="9">
                  <c:v>110</c:v>
                </c:pt>
                <c:pt idx="10">
                  <c:v>104</c:v>
                </c:pt>
                <c:pt idx="11">
                  <c:v>83</c:v>
                </c:pt>
              </c:numCache>
            </c:numRef>
          </c:val>
          <c:extLst>
            <c:ext xmlns:c16="http://schemas.microsoft.com/office/drawing/2014/chart" uri="{C3380CC4-5D6E-409C-BE32-E72D297353CC}">
              <c16:uniqueId val="{00000001-8CBC-4844-9CBF-8043380B7F71}"/>
            </c:ext>
          </c:extLst>
        </c:ser>
        <c:dLbls>
          <c:showLegendKey val="0"/>
          <c:showVal val="0"/>
          <c:showCatName val="0"/>
          <c:showSerName val="0"/>
          <c:showPercent val="0"/>
          <c:showBubbleSize val="0"/>
        </c:dLbls>
        <c:gapWidth val="164"/>
        <c:overlap val="-22"/>
        <c:axId val="1328853695"/>
        <c:axId val="1550628831"/>
      </c:barChart>
      <c:catAx>
        <c:axId val="132885369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550628831"/>
        <c:crosses val="autoZero"/>
        <c:auto val="1"/>
        <c:lblAlgn val="ctr"/>
        <c:lblOffset val="100"/>
        <c:noMultiLvlLbl val="0"/>
      </c:catAx>
      <c:valAx>
        <c:axId val="1550628831"/>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32885369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UVCP - SUMINISTRO DE GAS - mbtuD</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Hoja13!$D$77</c:f>
              <c:strCache>
                <c:ptCount val="1"/>
                <c:pt idx="0">
                  <c:v>2017</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Hoja13!$B$113:$B$124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Hoja13!$D$113:$D$124</c:f>
              <c:numCache>
                <c:formatCode>_-* #,##0_-;\-* #,##0_-;_-* "-"??_-;_-@_-</c:formatCode>
                <c:ptCount val="12"/>
                <c:pt idx="0">
                  <c:v>5</c:v>
                </c:pt>
                <c:pt idx="1">
                  <c:v>621</c:v>
                </c:pt>
                <c:pt idx="3">
                  <c:v>278</c:v>
                </c:pt>
                <c:pt idx="7">
                  <c:v>360</c:v>
                </c:pt>
                <c:pt idx="9">
                  <c:v>5</c:v>
                </c:pt>
                <c:pt idx="11">
                  <c:v>200</c:v>
                </c:pt>
              </c:numCache>
            </c:numRef>
          </c:val>
          <c:extLst>
            <c:ext xmlns:c16="http://schemas.microsoft.com/office/drawing/2014/chart" uri="{C3380CC4-5D6E-409C-BE32-E72D297353CC}">
              <c16:uniqueId val="{00000000-DA1A-4A4B-941C-EB35D30A50DA}"/>
            </c:ext>
          </c:extLst>
        </c:ser>
        <c:ser>
          <c:idx val="2"/>
          <c:order val="1"/>
          <c:tx>
            <c:strRef>
              <c:f>Hoja13!$E$77</c:f>
              <c:strCache>
                <c:ptCount val="1"/>
                <c:pt idx="0">
                  <c:v>2018</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Hoja13!$B$113:$B$124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Hoja13!$E$113:$E$124</c:f>
              <c:numCache>
                <c:formatCode>_-* #,##0_-;\-* #,##0_-;_-* "-"??_-;_-@_-</c:formatCode>
                <c:ptCount val="12"/>
                <c:pt idx="0">
                  <c:v>14</c:v>
                </c:pt>
                <c:pt idx="1">
                  <c:v>507</c:v>
                </c:pt>
                <c:pt idx="3">
                  <c:v>96</c:v>
                </c:pt>
                <c:pt idx="4">
                  <c:v>5546</c:v>
                </c:pt>
                <c:pt idx="5">
                  <c:v>1720</c:v>
                </c:pt>
                <c:pt idx="6">
                  <c:v>8195</c:v>
                </c:pt>
                <c:pt idx="7">
                  <c:v>1794</c:v>
                </c:pt>
                <c:pt idx="8">
                  <c:v>596</c:v>
                </c:pt>
                <c:pt idx="9">
                  <c:v>331</c:v>
                </c:pt>
                <c:pt idx="11">
                  <c:v>869</c:v>
                </c:pt>
              </c:numCache>
            </c:numRef>
          </c:val>
          <c:extLst>
            <c:ext xmlns:c16="http://schemas.microsoft.com/office/drawing/2014/chart" uri="{C3380CC4-5D6E-409C-BE32-E72D297353CC}">
              <c16:uniqueId val="{00000001-DA1A-4A4B-941C-EB35D30A50DA}"/>
            </c:ext>
          </c:extLst>
        </c:ser>
        <c:dLbls>
          <c:showLegendKey val="0"/>
          <c:showVal val="0"/>
          <c:showCatName val="0"/>
          <c:showSerName val="0"/>
          <c:showPercent val="0"/>
          <c:showBubbleSize val="0"/>
        </c:dLbls>
        <c:gapWidth val="164"/>
        <c:overlap val="-22"/>
        <c:axId val="1328853695"/>
        <c:axId val="1550628831"/>
      </c:barChart>
      <c:catAx>
        <c:axId val="132885369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550628831"/>
        <c:crosses val="autoZero"/>
        <c:auto val="1"/>
        <c:lblAlgn val="ctr"/>
        <c:lblOffset val="100"/>
        <c:noMultiLvlLbl val="0"/>
      </c:catAx>
      <c:valAx>
        <c:axId val="1550628831"/>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32885369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UVCP - CAPACIDAD DE TRANSPORTE - KPCD</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Hoja13!$D$77</c:f>
              <c:strCache>
                <c:ptCount val="1"/>
                <c:pt idx="0">
                  <c:v>2017</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Hoja13!$B$130:$B$141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Hoja13!$D$130:$D$141</c:f>
              <c:numCache>
                <c:formatCode>_-* #,##0_-;\-* #,##0_-;_-* "-"??_-;_-@_-</c:formatCode>
                <c:ptCount val="12"/>
                <c:pt idx="0">
                  <c:v>36524</c:v>
                </c:pt>
                <c:pt idx="1">
                  <c:v>34095</c:v>
                </c:pt>
                <c:pt idx="2">
                  <c:v>42766</c:v>
                </c:pt>
                <c:pt idx="3">
                  <c:v>66129</c:v>
                </c:pt>
                <c:pt idx="4">
                  <c:v>21606</c:v>
                </c:pt>
                <c:pt idx="5">
                  <c:v>19145</c:v>
                </c:pt>
                <c:pt idx="6">
                  <c:v>5004</c:v>
                </c:pt>
                <c:pt idx="7">
                  <c:v>8587</c:v>
                </c:pt>
                <c:pt idx="8">
                  <c:v>6145</c:v>
                </c:pt>
                <c:pt idx="9">
                  <c:v>8079</c:v>
                </c:pt>
                <c:pt idx="10">
                  <c:v>25585</c:v>
                </c:pt>
                <c:pt idx="11">
                  <c:v>15242</c:v>
                </c:pt>
              </c:numCache>
            </c:numRef>
          </c:val>
          <c:extLst>
            <c:ext xmlns:c16="http://schemas.microsoft.com/office/drawing/2014/chart" uri="{C3380CC4-5D6E-409C-BE32-E72D297353CC}">
              <c16:uniqueId val="{00000000-2C02-4B6F-A8F1-2708D5013F63}"/>
            </c:ext>
          </c:extLst>
        </c:ser>
        <c:ser>
          <c:idx val="2"/>
          <c:order val="1"/>
          <c:tx>
            <c:strRef>
              <c:f>Hoja13!$E$77</c:f>
              <c:strCache>
                <c:ptCount val="1"/>
                <c:pt idx="0">
                  <c:v>2018</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Hoja13!$B$130:$B$141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Hoja13!$E$130:$E$141</c:f>
              <c:numCache>
                <c:formatCode>_-* #,##0_-;\-* #,##0_-;_-* "-"??_-;_-@_-</c:formatCode>
                <c:ptCount val="12"/>
                <c:pt idx="0">
                  <c:v>30912</c:v>
                </c:pt>
                <c:pt idx="1">
                  <c:v>18883</c:v>
                </c:pt>
                <c:pt idx="2">
                  <c:v>29002</c:v>
                </c:pt>
                <c:pt idx="3">
                  <c:v>18542</c:v>
                </c:pt>
                <c:pt idx="4">
                  <c:v>18840</c:v>
                </c:pt>
                <c:pt idx="5">
                  <c:v>14791</c:v>
                </c:pt>
                <c:pt idx="6">
                  <c:v>26779</c:v>
                </c:pt>
                <c:pt idx="7">
                  <c:v>19737</c:v>
                </c:pt>
                <c:pt idx="8">
                  <c:v>28260</c:v>
                </c:pt>
                <c:pt idx="9">
                  <c:v>33833</c:v>
                </c:pt>
                <c:pt idx="10">
                  <c:v>26497</c:v>
                </c:pt>
                <c:pt idx="11">
                  <c:v>15517</c:v>
                </c:pt>
              </c:numCache>
            </c:numRef>
          </c:val>
          <c:extLst>
            <c:ext xmlns:c16="http://schemas.microsoft.com/office/drawing/2014/chart" uri="{C3380CC4-5D6E-409C-BE32-E72D297353CC}">
              <c16:uniqueId val="{00000001-2C02-4B6F-A8F1-2708D5013F63}"/>
            </c:ext>
          </c:extLst>
        </c:ser>
        <c:dLbls>
          <c:showLegendKey val="0"/>
          <c:showVal val="0"/>
          <c:showCatName val="0"/>
          <c:showSerName val="0"/>
          <c:showPercent val="0"/>
          <c:showBubbleSize val="0"/>
        </c:dLbls>
        <c:gapWidth val="164"/>
        <c:overlap val="-22"/>
        <c:axId val="1328853695"/>
        <c:axId val="1550628831"/>
      </c:barChart>
      <c:catAx>
        <c:axId val="132885369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550628831"/>
        <c:crosses val="autoZero"/>
        <c:auto val="1"/>
        <c:lblAlgn val="ctr"/>
        <c:lblOffset val="100"/>
        <c:noMultiLvlLbl val="0"/>
      </c:catAx>
      <c:valAx>
        <c:axId val="1550628831"/>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32885369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OTRAS TRANSACCONES DEL MERCADO mAYORISTA </a:t>
            </a:r>
          </a:p>
        </c:rich>
      </c:tx>
      <c:layout>
        <c:manualLayout>
          <c:xMode val="edge"/>
          <c:yMode val="edge"/>
          <c:x val="0.21553681843732433"/>
          <c:y val="8.3073727933541015E-3"/>
        </c:manualLayout>
      </c:layout>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Hoja1!$R$23</c:f>
              <c:strCache>
                <c:ptCount val="1"/>
                <c:pt idx="0">
                  <c:v>2017</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Hoja1!$P$25:$P$36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Hoja1!$R$25:$R$36</c:f>
              <c:numCache>
                <c:formatCode>_-* #,##0_-;\-* #,##0_-;_-* "-"??_-;_-@_-</c:formatCode>
                <c:ptCount val="12"/>
                <c:pt idx="0">
                  <c:v>3878.4328358208954</c:v>
                </c:pt>
                <c:pt idx="1">
                  <c:v>6171.6506024096389</c:v>
                </c:pt>
                <c:pt idx="2">
                  <c:v>6364.6888888888889</c:v>
                </c:pt>
                <c:pt idx="3">
                  <c:v>6837.5342465753429</c:v>
                </c:pt>
                <c:pt idx="4">
                  <c:v>6430.08</c:v>
                </c:pt>
                <c:pt idx="5">
                  <c:v>4638.7314814814818</c:v>
                </c:pt>
                <c:pt idx="6">
                  <c:v>3399.0566037735848</c:v>
                </c:pt>
                <c:pt idx="7">
                  <c:v>4786.4027777777774</c:v>
                </c:pt>
                <c:pt idx="8">
                  <c:v>4809.8294117647056</c:v>
                </c:pt>
                <c:pt idx="9">
                  <c:v>5028.2877697841723</c:v>
                </c:pt>
                <c:pt idx="10">
                  <c:v>5287.6842105263158</c:v>
                </c:pt>
                <c:pt idx="11">
                  <c:v>3655.7633587786258</c:v>
                </c:pt>
              </c:numCache>
            </c:numRef>
          </c:val>
          <c:extLst>
            <c:ext xmlns:c16="http://schemas.microsoft.com/office/drawing/2014/chart" uri="{C3380CC4-5D6E-409C-BE32-E72D297353CC}">
              <c16:uniqueId val="{00000001-3683-4986-BBF4-41EA7D7EF937}"/>
            </c:ext>
          </c:extLst>
        </c:ser>
        <c:ser>
          <c:idx val="2"/>
          <c:order val="1"/>
          <c:tx>
            <c:strRef>
              <c:f>Hoja1!$S$23</c:f>
              <c:strCache>
                <c:ptCount val="1"/>
                <c:pt idx="0">
                  <c:v>2018</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Hoja1!$P$25:$P$36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Hoja1!$S$25:$S$36</c:f>
              <c:numCache>
                <c:formatCode>_-* #,##0_-;\-* #,##0_-;_-* "-"??_-;_-@_-</c:formatCode>
                <c:ptCount val="12"/>
                <c:pt idx="0">
                  <c:v>3738.304761904762</c:v>
                </c:pt>
                <c:pt idx="1">
                  <c:v>4923.5192307692305</c:v>
                </c:pt>
                <c:pt idx="2">
                  <c:v>2922.2093023255816</c:v>
                </c:pt>
                <c:pt idx="3">
                  <c:v>2931.3414634146343</c:v>
                </c:pt>
                <c:pt idx="4">
                  <c:v>4722.5776397515529</c:v>
                </c:pt>
                <c:pt idx="5">
                  <c:v>5194.4581005586588</c:v>
                </c:pt>
                <c:pt idx="6">
                  <c:v>3284.8161764705883</c:v>
                </c:pt>
                <c:pt idx="7">
                  <c:v>4635.7784431137725</c:v>
                </c:pt>
                <c:pt idx="8">
                  <c:v>2870.95</c:v>
                </c:pt>
                <c:pt idx="9">
                  <c:v>4168.6854838709678</c:v>
                </c:pt>
                <c:pt idx="10">
                  <c:v>7984.3170731707314</c:v>
                </c:pt>
                <c:pt idx="11">
                  <c:v>5110.4560000000001</c:v>
                </c:pt>
              </c:numCache>
            </c:numRef>
          </c:val>
          <c:extLst>
            <c:ext xmlns:c16="http://schemas.microsoft.com/office/drawing/2014/chart" uri="{C3380CC4-5D6E-409C-BE32-E72D297353CC}">
              <c16:uniqueId val="{00000002-3683-4986-BBF4-41EA7D7EF937}"/>
            </c:ext>
          </c:extLst>
        </c:ser>
        <c:dLbls>
          <c:showLegendKey val="0"/>
          <c:showVal val="0"/>
          <c:showCatName val="0"/>
          <c:showSerName val="0"/>
          <c:showPercent val="0"/>
          <c:showBubbleSize val="0"/>
        </c:dLbls>
        <c:gapWidth val="219"/>
        <c:overlap val="-27"/>
        <c:axId val="25875504"/>
        <c:axId val="23254592"/>
      </c:barChart>
      <c:lineChart>
        <c:grouping val="standard"/>
        <c:varyColors val="0"/>
        <c:ser>
          <c:idx val="3"/>
          <c:order val="2"/>
          <c:tx>
            <c:strRef>
              <c:f>Hoja1!$T$23</c:f>
              <c:strCache>
                <c:ptCount val="1"/>
                <c:pt idx="0">
                  <c:v>Variación Porcentual</c:v>
                </c:pt>
              </c:strCache>
            </c:strRef>
          </c:tx>
          <c:spPr>
            <a:ln w="28575" cap="rnd">
              <a:solidFill>
                <a:schemeClr val="accent6">
                  <a:lumMod val="60000"/>
                </a:schemeClr>
              </a:solidFill>
              <a:round/>
            </a:ln>
            <a:effectLst/>
          </c:spPr>
          <c:marker>
            <c:symbol val="none"/>
          </c:marker>
          <c:cat>
            <c:strRef>
              <c:f>Hoja1!$P$25:$P$36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Hoja1!$T$25:$T$36</c:f>
              <c:numCache>
                <c:formatCode>0%</c:formatCode>
                <c:ptCount val="12"/>
                <c:pt idx="0">
                  <c:v>-3.6130076205502792E-2</c:v>
                </c:pt>
                <c:pt idx="1">
                  <c:v>-0.20223623339161356</c:v>
                </c:pt>
                <c:pt idx="2">
                  <c:v>-0.54087161943971718</c:v>
                </c:pt>
                <c:pt idx="3">
                  <c:v>-0.5712867595679203</c:v>
                </c:pt>
                <c:pt idx="4">
                  <c:v>-0.26554916272401696</c:v>
                </c:pt>
                <c:pt idx="5">
                  <c:v>0.11980142012869721</c:v>
                </c:pt>
                <c:pt idx="6">
                  <c:v>-3.3609451274264845E-2</c:v>
                </c:pt>
                <c:pt idx="7">
                  <c:v>-3.146921428412186E-2</c:v>
                </c:pt>
                <c:pt idx="8">
                  <c:v>-0.40310772914778681</c:v>
                </c:pt>
                <c:pt idx="9">
                  <c:v>-0.17095327977819796</c:v>
                </c:pt>
                <c:pt idx="10">
                  <c:v>0.50998371976831858</c:v>
                </c:pt>
                <c:pt idx="11">
                  <c:v>0.39791761622868838</c:v>
                </c:pt>
              </c:numCache>
            </c:numRef>
          </c:val>
          <c:smooth val="0"/>
          <c:extLst>
            <c:ext xmlns:c16="http://schemas.microsoft.com/office/drawing/2014/chart" uri="{C3380CC4-5D6E-409C-BE32-E72D297353CC}">
              <c16:uniqueId val="{00000003-3683-4986-BBF4-41EA7D7EF937}"/>
            </c:ext>
          </c:extLst>
        </c:ser>
        <c:dLbls>
          <c:showLegendKey val="0"/>
          <c:showVal val="0"/>
          <c:showCatName val="0"/>
          <c:showSerName val="0"/>
          <c:showPercent val="0"/>
          <c:showBubbleSize val="0"/>
        </c:dLbls>
        <c:marker val="1"/>
        <c:smooth val="0"/>
        <c:axId val="363323904"/>
        <c:axId val="423985280"/>
      </c:lineChart>
      <c:catAx>
        <c:axId val="2587550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3254592"/>
        <c:crosses val="autoZero"/>
        <c:auto val="1"/>
        <c:lblAlgn val="ctr"/>
        <c:lblOffset val="100"/>
        <c:noMultiLvlLbl val="0"/>
      </c:catAx>
      <c:valAx>
        <c:axId val="23254592"/>
        <c:scaling>
          <c:orientation val="minMax"/>
          <c:max val="20000"/>
        </c:scaling>
        <c:delete val="0"/>
        <c:axPos val="l"/>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mbtud</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5875504"/>
        <c:crosses val="autoZero"/>
        <c:crossBetween val="between"/>
      </c:valAx>
      <c:valAx>
        <c:axId val="423985280"/>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63323904"/>
        <c:crosses val="max"/>
        <c:crossBetween val="between"/>
      </c:valAx>
      <c:catAx>
        <c:axId val="363323904"/>
        <c:scaling>
          <c:orientation val="minMax"/>
        </c:scaling>
        <c:delete val="1"/>
        <c:axPos val="b"/>
        <c:numFmt formatCode="General" sourceLinked="1"/>
        <c:majorTickMark val="none"/>
        <c:minorTickMark val="none"/>
        <c:tickLblPos val="nextTo"/>
        <c:crossAx val="42398528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CANTIDAD TOTAL DE ENERGÍA NEGOCIADA</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bar"/>
        <c:grouping val="clustered"/>
        <c:varyColors val="0"/>
        <c:ser>
          <c:idx val="1"/>
          <c:order val="0"/>
          <c:tx>
            <c:strRef>
              <c:f>Hoja5!$C$17</c:f>
              <c:strCache>
                <c:ptCount val="1"/>
                <c:pt idx="0">
                  <c:v>2016</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Hoja5!$B$18:$B$20</c:f>
              <c:strCache>
                <c:ptCount val="3"/>
                <c:pt idx="0">
                  <c:v>Mercado Primario</c:v>
                </c:pt>
                <c:pt idx="1">
                  <c:v>Mercado Secundario</c:v>
                </c:pt>
                <c:pt idx="2">
                  <c:v>Otras Transacciones del Mercado Mayorista</c:v>
                </c:pt>
              </c:strCache>
            </c:strRef>
          </c:cat>
          <c:val>
            <c:numRef>
              <c:f>Hoja5!$C$18:$C$20</c:f>
              <c:numCache>
                <c:formatCode>_(* #,##0_);_(* \(#,##0\);_(* "-"??_);_(@_)</c:formatCode>
                <c:ptCount val="3"/>
                <c:pt idx="0">
                  <c:v>1602130</c:v>
                </c:pt>
                <c:pt idx="1">
                  <c:v>8062464</c:v>
                </c:pt>
                <c:pt idx="2" formatCode="_-* #,##0_-;\-* #,##0_-;_-* &quot;-&quot;??_-;_-@_-">
                  <c:v>2963746</c:v>
                </c:pt>
              </c:numCache>
            </c:numRef>
          </c:val>
          <c:extLst>
            <c:ext xmlns:c16="http://schemas.microsoft.com/office/drawing/2014/chart" uri="{C3380CC4-5D6E-409C-BE32-E72D297353CC}">
              <c16:uniqueId val="{00000001-7CFD-487C-B1B2-868DEB3A5B1A}"/>
            </c:ext>
          </c:extLst>
        </c:ser>
        <c:ser>
          <c:idx val="2"/>
          <c:order val="1"/>
          <c:tx>
            <c:strRef>
              <c:f>Hoja5!$D$17</c:f>
              <c:strCache>
                <c:ptCount val="1"/>
                <c:pt idx="0">
                  <c:v>2017</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Hoja5!$B$18:$B$20</c:f>
              <c:strCache>
                <c:ptCount val="3"/>
                <c:pt idx="0">
                  <c:v>Mercado Primario</c:v>
                </c:pt>
                <c:pt idx="1">
                  <c:v>Mercado Secundario</c:v>
                </c:pt>
                <c:pt idx="2">
                  <c:v>Otras Transacciones del Mercado Mayorista</c:v>
                </c:pt>
              </c:strCache>
            </c:strRef>
          </c:cat>
          <c:val>
            <c:numRef>
              <c:f>Hoja5!$D$18:$D$20</c:f>
              <c:numCache>
                <c:formatCode>_(* #,##0_);_(* \(#,##0\);_(* "-"??_);_(@_)</c:formatCode>
                <c:ptCount val="3"/>
                <c:pt idx="0">
                  <c:v>2227649</c:v>
                </c:pt>
                <c:pt idx="1">
                  <c:v>6538625</c:v>
                </c:pt>
                <c:pt idx="2" formatCode="_-* #,##0_-;\-* #,##0_-;_-* &quot;-&quot;??_-;_-@_-">
                  <c:v>6877013</c:v>
                </c:pt>
              </c:numCache>
            </c:numRef>
          </c:val>
          <c:extLst>
            <c:ext xmlns:c16="http://schemas.microsoft.com/office/drawing/2014/chart" uri="{C3380CC4-5D6E-409C-BE32-E72D297353CC}">
              <c16:uniqueId val="{00000002-7CFD-487C-B1B2-868DEB3A5B1A}"/>
            </c:ext>
          </c:extLst>
        </c:ser>
        <c:ser>
          <c:idx val="3"/>
          <c:order val="2"/>
          <c:tx>
            <c:strRef>
              <c:f>Hoja5!$E$17</c:f>
              <c:strCache>
                <c:ptCount val="1"/>
                <c:pt idx="0">
                  <c:v>2018</c:v>
                </c:pt>
              </c:strCache>
            </c:strRef>
          </c:tx>
          <c:spPr>
            <a:pattFill prst="narHorz">
              <a:fgClr>
                <a:schemeClr val="accent6">
                  <a:lumMod val="60000"/>
                </a:schemeClr>
              </a:fgClr>
              <a:bgClr>
                <a:schemeClr val="accent6">
                  <a:lumMod val="60000"/>
                  <a:lumMod val="20000"/>
                  <a:lumOff val="80000"/>
                </a:schemeClr>
              </a:bgClr>
            </a:pattFill>
            <a:ln>
              <a:noFill/>
            </a:ln>
            <a:effectLst>
              <a:innerShdw blurRad="114300">
                <a:schemeClr val="accent6">
                  <a:lumMod val="60000"/>
                </a:schemeClr>
              </a:innerShdw>
            </a:effectLst>
          </c:spPr>
          <c:invertIfNegative val="0"/>
          <c:cat>
            <c:strRef>
              <c:f>Hoja5!$B$18:$B$20</c:f>
              <c:strCache>
                <c:ptCount val="3"/>
                <c:pt idx="0">
                  <c:v>Mercado Primario</c:v>
                </c:pt>
                <c:pt idx="1">
                  <c:v>Mercado Secundario</c:v>
                </c:pt>
                <c:pt idx="2">
                  <c:v>Otras Transacciones del Mercado Mayorista</c:v>
                </c:pt>
              </c:strCache>
            </c:strRef>
          </c:cat>
          <c:val>
            <c:numRef>
              <c:f>Hoja5!$E$18:$E$20</c:f>
              <c:numCache>
                <c:formatCode>_(* #,##0_);_(* \(#,##0\);_(* "-"??_);_(@_)</c:formatCode>
                <c:ptCount val="3"/>
                <c:pt idx="0">
                  <c:v>2877153</c:v>
                </c:pt>
                <c:pt idx="1">
                  <c:v>10805934</c:v>
                </c:pt>
                <c:pt idx="2" formatCode="_-* #,##0_-;\-* #,##0_-;_-* &quot;-&quot;??_-;_-@_-">
                  <c:v>7343545</c:v>
                </c:pt>
              </c:numCache>
            </c:numRef>
          </c:val>
          <c:extLst>
            <c:ext xmlns:c16="http://schemas.microsoft.com/office/drawing/2014/chart" uri="{C3380CC4-5D6E-409C-BE32-E72D297353CC}">
              <c16:uniqueId val="{00000003-7CFD-487C-B1B2-868DEB3A5B1A}"/>
            </c:ext>
          </c:extLst>
        </c:ser>
        <c:dLbls>
          <c:showLegendKey val="0"/>
          <c:showVal val="0"/>
          <c:showCatName val="0"/>
          <c:showSerName val="0"/>
          <c:showPercent val="0"/>
          <c:showBubbleSize val="0"/>
        </c:dLbls>
        <c:gapWidth val="164"/>
        <c:axId val="2085681920"/>
        <c:axId val="330515328"/>
        <c:extLst>
          <c:ext xmlns:c15="http://schemas.microsoft.com/office/drawing/2012/chart" uri="{02D57815-91ED-43cb-92C2-25804820EDAC}">
            <c15:filteredBarSeries>
              <c15:ser>
                <c:idx val="0"/>
                <c:order val="3"/>
                <c:tx>
                  <c:strRef>
                    <c:extLst>
                      <c:ext uri="{02D57815-91ED-43cb-92C2-25804820EDAC}">
                        <c15:formulaRef>
                          <c15:sqref>Hoja5!$F$17</c15:sqref>
                        </c15:formulaRef>
                      </c:ext>
                    </c:extLst>
                    <c:strCache>
                      <c:ptCount val="1"/>
                      <c:pt idx="0">
                        <c:v>Variación Porcentual</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extLst>
                      <c:ext uri="{02D57815-91ED-43cb-92C2-25804820EDAC}">
                        <c15:formulaRef>
                          <c15:sqref>Hoja5!$B$18:$B$20</c15:sqref>
                        </c15:formulaRef>
                      </c:ext>
                    </c:extLst>
                    <c:strCache>
                      <c:ptCount val="3"/>
                      <c:pt idx="0">
                        <c:v>Mercado Primario</c:v>
                      </c:pt>
                      <c:pt idx="1">
                        <c:v>Mercado Secundario</c:v>
                      </c:pt>
                      <c:pt idx="2">
                        <c:v>Otras Transacciones del Mercado Mayorista</c:v>
                      </c:pt>
                    </c:strCache>
                  </c:strRef>
                </c:cat>
                <c:val>
                  <c:numRef>
                    <c:extLst>
                      <c:ext uri="{02D57815-91ED-43cb-92C2-25804820EDAC}">
                        <c15:formulaRef>
                          <c15:sqref>Hoja5!$F$18:$F$20</c15:sqref>
                        </c15:formulaRef>
                      </c:ext>
                    </c:extLst>
                    <c:numCache>
                      <c:formatCode>0%</c:formatCode>
                      <c:ptCount val="3"/>
                      <c:pt idx="0">
                        <c:v>0.2915647842186988</c:v>
                      </c:pt>
                      <c:pt idx="1">
                        <c:v>0.65263094304995306</c:v>
                      </c:pt>
                      <c:pt idx="2">
                        <c:v>6.7839336642231185E-2</c:v>
                      </c:pt>
                    </c:numCache>
                  </c:numRef>
                </c:val>
                <c:extLst>
                  <c:ext xmlns:c16="http://schemas.microsoft.com/office/drawing/2014/chart" uri="{C3380CC4-5D6E-409C-BE32-E72D297353CC}">
                    <c16:uniqueId val="{00000000-ECC4-410D-A6CD-1DA3A0372301}"/>
                  </c:ext>
                </c:extLst>
              </c15:ser>
            </c15:filteredBarSeries>
          </c:ext>
        </c:extLst>
      </c:barChart>
      <c:catAx>
        <c:axId val="2085681920"/>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30515328"/>
        <c:crosses val="autoZero"/>
        <c:auto val="1"/>
        <c:lblAlgn val="ctr"/>
        <c:lblOffset val="100"/>
        <c:noMultiLvlLbl val="0"/>
      </c:catAx>
      <c:valAx>
        <c:axId val="330515328"/>
        <c:scaling>
          <c:orientation val="minMax"/>
        </c:scaling>
        <c:delete val="0"/>
        <c:axPos val="b"/>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2085681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MERCADO PRIMARIO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Hoja6!$D$19</c:f>
              <c:strCache>
                <c:ptCount val="1"/>
                <c:pt idx="0">
                  <c:v>2017</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Hoja6!$B$21:$B$32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Hoja6!$D$21:$D$32</c:f>
              <c:numCache>
                <c:formatCode>_(* #,##0_);_(* \(#,##0\);_(* "-"??_);_(@_)</c:formatCode>
                <c:ptCount val="12"/>
                <c:pt idx="0">
                  <c:v>549405</c:v>
                </c:pt>
                <c:pt idx="1">
                  <c:v>66580</c:v>
                </c:pt>
                <c:pt idx="2">
                  <c:v>50896</c:v>
                </c:pt>
                <c:pt idx="3">
                  <c:v>12000</c:v>
                </c:pt>
                <c:pt idx="4">
                  <c:v>80600</c:v>
                </c:pt>
                <c:pt idx="5">
                  <c:v>91806</c:v>
                </c:pt>
                <c:pt idx="6">
                  <c:v>121907</c:v>
                </c:pt>
                <c:pt idx="7">
                  <c:v>156325</c:v>
                </c:pt>
                <c:pt idx="8">
                  <c:v>204365</c:v>
                </c:pt>
                <c:pt idx="9">
                  <c:v>377245</c:v>
                </c:pt>
                <c:pt idx="10">
                  <c:v>281259</c:v>
                </c:pt>
                <c:pt idx="11">
                  <c:v>235261</c:v>
                </c:pt>
              </c:numCache>
            </c:numRef>
          </c:val>
          <c:extLst>
            <c:ext xmlns:c16="http://schemas.microsoft.com/office/drawing/2014/chart" uri="{C3380CC4-5D6E-409C-BE32-E72D297353CC}">
              <c16:uniqueId val="{00000001-0B6A-40A1-82EF-517F6BFA8AED}"/>
            </c:ext>
          </c:extLst>
        </c:ser>
        <c:ser>
          <c:idx val="2"/>
          <c:order val="1"/>
          <c:tx>
            <c:strRef>
              <c:f>Hoja6!$E$19</c:f>
              <c:strCache>
                <c:ptCount val="1"/>
                <c:pt idx="0">
                  <c:v>2018</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Hoja6!$B$21:$B$32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Hoja6!$E$21:$E$32</c:f>
              <c:numCache>
                <c:formatCode>_(* #,##0_);_(* \(#,##0\);_(* "-"??_);_(@_)</c:formatCode>
                <c:ptCount val="12"/>
                <c:pt idx="0">
                  <c:v>524965</c:v>
                </c:pt>
                <c:pt idx="1">
                  <c:v>275275</c:v>
                </c:pt>
                <c:pt idx="2">
                  <c:v>142926</c:v>
                </c:pt>
                <c:pt idx="3">
                  <c:v>121649</c:v>
                </c:pt>
                <c:pt idx="4">
                  <c:v>177419</c:v>
                </c:pt>
                <c:pt idx="5">
                  <c:v>267693</c:v>
                </c:pt>
                <c:pt idx="6">
                  <c:v>324118</c:v>
                </c:pt>
                <c:pt idx="7">
                  <c:v>145012</c:v>
                </c:pt>
                <c:pt idx="8">
                  <c:v>245792</c:v>
                </c:pt>
                <c:pt idx="9">
                  <c:v>94841</c:v>
                </c:pt>
                <c:pt idx="10">
                  <c:v>296595</c:v>
                </c:pt>
                <c:pt idx="11">
                  <c:v>260868</c:v>
                </c:pt>
              </c:numCache>
            </c:numRef>
          </c:val>
          <c:extLst>
            <c:ext xmlns:c16="http://schemas.microsoft.com/office/drawing/2014/chart" uri="{C3380CC4-5D6E-409C-BE32-E72D297353CC}">
              <c16:uniqueId val="{00000002-0B6A-40A1-82EF-517F6BFA8AED}"/>
            </c:ext>
          </c:extLst>
        </c:ser>
        <c:dLbls>
          <c:showLegendKey val="0"/>
          <c:showVal val="0"/>
          <c:showCatName val="0"/>
          <c:showSerName val="0"/>
          <c:showPercent val="0"/>
          <c:showBubbleSize val="0"/>
        </c:dLbls>
        <c:gapWidth val="219"/>
        <c:overlap val="-27"/>
        <c:axId val="30040367"/>
        <c:axId val="322389488"/>
      </c:barChart>
      <c:lineChart>
        <c:grouping val="standard"/>
        <c:varyColors val="0"/>
        <c:ser>
          <c:idx val="3"/>
          <c:order val="2"/>
          <c:tx>
            <c:strRef>
              <c:f>Hoja6!$F$19</c:f>
              <c:strCache>
                <c:ptCount val="1"/>
                <c:pt idx="0">
                  <c:v>Variación Porcentual</c:v>
                </c:pt>
              </c:strCache>
            </c:strRef>
          </c:tx>
          <c:spPr>
            <a:ln w="28575" cap="rnd">
              <a:solidFill>
                <a:schemeClr val="accent6">
                  <a:lumMod val="60000"/>
                </a:schemeClr>
              </a:solidFill>
              <a:round/>
            </a:ln>
            <a:effectLst/>
          </c:spPr>
          <c:marker>
            <c:symbol val="none"/>
          </c:marker>
          <c:cat>
            <c:strRef>
              <c:f>Hoja6!$B$21:$B$32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Hoja6!$F$21:$F$32</c:f>
              <c:numCache>
                <c:formatCode>0%</c:formatCode>
                <c:ptCount val="12"/>
                <c:pt idx="0">
                  <c:v>-4.4484487764035685E-2</c:v>
                </c:pt>
                <c:pt idx="1">
                  <c:v>3.1344998498047465</c:v>
                </c:pt>
                <c:pt idx="2">
                  <c:v>1.808197107827727</c:v>
                </c:pt>
                <c:pt idx="3">
                  <c:v>9.1374166666666667</c:v>
                </c:pt>
                <c:pt idx="4">
                  <c:v>1.2012282878411913</c:v>
                </c:pt>
                <c:pt idx="5">
                  <c:v>1.9158551728645188</c:v>
                </c:pt>
                <c:pt idx="6">
                  <c:v>1.6587316560985013</c:v>
                </c:pt>
                <c:pt idx="7">
                  <c:v>-7.2368463137693961E-2</c:v>
                </c:pt>
                <c:pt idx="8">
                  <c:v>0.20271083600420825</c:v>
                </c:pt>
                <c:pt idx="9">
                  <c:v>-0.74859574016885577</c:v>
                </c:pt>
                <c:pt idx="10">
                  <c:v>5.4526255159834891E-2</c:v>
                </c:pt>
                <c:pt idx="11">
                  <c:v>0.10884506994359455</c:v>
                </c:pt>
              </c:numCache>
            </c:numRef>
          </c:val>
          <c:smooth val="0"/>
          <c:extLst>
            <c:ext xmlns:c16="http://schemas.microsoft.com/office/drawing/2014/chart" uri="{C3380CC4-5D6E-409C-BE32-E72D297353CC}">
              <c16:uniqueId val="{00000003-0B6A-40A1-82EF-517F6BFA8AED}"/>
            </c:ext>
          </c:extLst>
        </c:ser>
        <c:dLbls>
          <c:showLegendKey val="0"/>
          <c:showVal val="0"/>
          <c:showCatName val="0"/>
          <c:showSerName val="0"/>
          <c:showPercent val="0"/>
          <c:showBubbleSize val="0"/>
        </c:dLbls>
        <c:marker val="1"/>
        <c:smooth val="0"/>
        <c:axId val="30061167"/>
        <c:axId val="490284288"/>
      </c:lineChart>
      <c:catAx>
        <c:axId val="30040367"/>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22389488"/>
        <c:crosses val="autoZero"/>
        <c:auto val="1"/>
        <c:lblAlgn val="ctr"/>
        <c:lblOffset val="100"/>
        <c:noMultiLvlLbl val="0"/>
      </c:catAx>
      <c:valAx>
        <c:axId val="322389488"/>
        <c:scaling>
          <c:orientation val="minMax"/>
        </c:scaling>
        <c:delete val="0"/>
        <c:axPos val="l"/>
        <c:majorGridlines>
          <c:spPr>
            <a:ln>
              <a:solidFill>
                <a:schemeClr val="tx1">
                  <a:lumMod val="15000"/>
                  <a:lumOff val="85000"/>
                </a:schemeClr>
              </a:solidFill>
            </a:ln>
            <a:effectLst/>
          </c:spPr>
        </c:majorGridlines>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MBTU</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40367"/>
        <c:crosses val="autoZero"/>
        <c:crossBetween val="between"/>
      </c:valAx>
      <c:valAx>
        <c:axId val="490284288"/>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61167"/>
        <c:crosses val="max"/>
        <c:crossBetween val="between"/>
      </c:valAx>
      <c:catAx>
        <c:axId val="30061167"/>
        <c:scaling>
          <c:orientation val="minMax"/>
        </c:scaling>
        <c:delete val="1"/>
        <c:axPos val="b"/>
        <c:numFmt formatCode="General" sourceLinked="1"/>
        <c:majorTickMark val="none"/>
        <c:minorTickMark val="none"/>
        <c:tickLblPos val="nextTo"/>
        <c:crossAx val="49028428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MERCADO SECUNDARIO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Hoja6!$K$19</c:f>
              <c:strCache>
                <c:ptCount val="1"/>
                <c:pt idx="0">
                  <c:v>2017</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Hoja6!$I$21:$I$32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Hoja6!$K$21:$K$32</c:f>
              <c:numCache>
                <c:formatCode>_(* #,##0_);_(* \(#,##0\);_(* "-"??_);_(@_)</c:formatCode>
                <c:ptCount val="12"/>
                <c:pt idx="0">
                  <c:v>251695</c:v>
                </c:pt>
                <c:pt idx="1">
                  <c:v>384053</c:v>
                </c:pt>
                <c:pt idx="2">
                  <c:v>452957</c:v>
                </c:pt>
                <c:pt idx="3">
                  <c:v>195209</c:v>
                </c:pt>
                <c:pt idx="4">
                  <c:v>385514</c:v>
                </c:pt>
                <c:pt idx="5">
                  <c:v>511837</c:v>
                </c:pt>
                <c:pt idx="6">
                  <c:v>549279</c:v>
                </c:pt>
                <c:pt idx="7">
                  <c:v>595000</c:v>
                </c:pt>
                <c:pt idx="8">
                  <c:v>674745</c:v>
                </c:pt>
                <c:pt idx="9">
                  <c:v>648548</c:v>
                </c:pt>
                <c:pt idx="10">
                  <c:v>1182916</c:v>
                </c:pt>
                <c:pt idx="11">
                  <c:v>706872</c:v>
                </c:pt>
              </c:numCache>
            </c:numRef>
          </c:val>
          <c:extLst>
            <c:ext xmlns:c16="http://schemas.microsoft.com/office/drawing/2014/chart" uri="{C3380CC4-5D6E-409C-BE32-E72D297353CC}">
              <c16:uniqueId val="{00000001-040F-4920-A36B-8BFD9C1E75DF}"/>
            </c:ext>
          </c:extLst>
        </c:ser>
        <c:ser>
          <c:idx val="2"/>
          <c:order val="1"/>
          <c:tx>
            <c:strRef>
              <c:f>Hoja6!$L$19</c:f>
              <c:strCache>
                <c:ptCount val="1"/>
                <c:pt idx="0">
                  <c:v>2018</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Hoja6!$I$21:$I$32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Hoja6!$L$21:$L$32</c:f>
              <c:numCache>
                <c:formatCode>_(* #,##0_);_(* \(#,##0\);_(* "-"??_);_(@_)</c:formatCode>
                <c:ptCount val="12"/>
                <c:pt idx="0">
                  <c:v>923825</c:v>
                </c:pt>
                <c:pt idx="1">
                  <c:v>1041732</c:v>
                </c:pt>
                <c:pt idx="2">
                  <c:v>679230</c:v>
                </c:pt>
                <c:pt idx="3">
                  <c:v>732506</c:v>
                </c:pt>
                <c:pt idx="4">
                  <c:v>1224699</c:v>
                </c:pt>
                <c:pt idx="5">
                  <c:v>521759</c:v>
                </c:pt>
                <c:pt idx="6">
                  <c:v>813942</c:v>
                </c:pt>
                <c:pt idx="7">
                  <c:v>955223</c:v>
                </c:pt>
                <c:pt idx="8">
                  <c:v>729104</c:v>
                </c:pt>
                <c:pt idx="9">
                  <c:v>910181</c:v>
                </c:pt>
                <c:pt idx="10">
                  <c:v>1089043</c:v>
                </c:pt>
                <c:pt idx="11">
                  <c:v>1184690</c:v>
                </c:pt>
              </c:numCache>
            </c:numRef>
          </c:val>
          <c:extLst>
            <c:ext xmlns:c16="http://schemas.microsoft.com/office/drawing/2014/chart" uri="{C3380CC4-5D6E-409C-BE32-E72D297353CC}">
              <c16:uniqueId val="{00000002-040F-4920-A36B-8BFD9C1E75DF}"/>
            </c:ext>
          </c:extLst>
        </c:ser>
        <c:dLbls>
          <c:showLegendKey val="0"/>
          <c:showVal val="0"/>
          <c:showCatName val="0"/>
          <c:showSerName val="0"/>
          <c:showPercent val="0"/>
          <c:showBubbleSize val="0"/>
        </c:dLbls>
        <c:gapWidth val="164"/>
        <c:overlap val="-22"/>
        <c:axId val="30026639"/>
        <c:axId val="490292928"/>
      </c:barChart>
      <c:lineChart>
        <c:grouping val="standard"/>
        <c:varyColors val="0"/>
        <c:ser>
          <c:idx val="3"/>
          <c:order val="2"/>
          <c:tx>
            <c:strRef>
              <c:f>Hoja6!$M$19</c:f>
              <c:strCache>
                <c:ptCount val="1"/>
                <c:pt idx="0">
                  <c:v>Variación Porcentual</c:v>
                </c:pt>
              </c:strCache>
            </c:strRef>
          </c:tx>
          <c:spPr>
            <a:ln w="28575" cap="rnd">
              <a:solidFill>
                <a:schemeClr val="accent6">
                  <a:lumMod val="60000"/>
                </a:schemeClr>
              </a:solidFill>
              <a:round/>
            </a:ln>
            <a:effectLst/>
          </c:spPr>
          <c:marker>
            <c:symbol val="none"/>
          </c:marker>
          <c:cat>
            <c:strRef>
              <c:f>Hoja6!$I$21:$I$32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Hoja6!$M$21:$M$32</c:f>
              <c:numCache>
                <c:formatCode>0%</c:formatCode>
                <c:ptCount val="12"/>
                <c:pt idx="0">
                  <c:v>2.6704145890859969</c:v>
                </c:pt>
                <c:pt idx="1">
                  <c:v>1.7124693727167863</c:v>
                </c:pt>
                <c:pt idx="2">
                  <c:v>0.49954631455082943</c:v>
                </c:pt>
                <c:pt idx="3">
                  <c:v>2.752419201983515</c:v>
                </c:pt>
                <c:pt idx="4">
                  <c:v>2.1767951358446127</c:v>
                </c:pt>
                <c:pt idx="5">
                  <c:v>1.938507767121167E-2</c:v>
                </c:pt>
                <c:pt idx="6">
                  <c:v>0.48183709917910567</c:v>
                </c:pt>
                <c:pt idx="7">
                  <c:v>0.60541680672268905</c:v>
                </c:pt>
                <c:pt idx="8">
                  <c:v>8.0562286493416124E-2</c:v>
                </c:pt>
                <c:pt idx="9">
                  <c:v>0.4034134713236337</c:v>
                </c:pt>
                <c:pt idx="10">
                  <c:v>-7.9357283188324468E-2</c:v>
                </c:pt>
                <c:pt idx="11">
                  <c:v>0.67596113582091233</c:v>
                </c:pt>
              </c:numCache>
            </c:numRef>
          </c:val>
          <c:smooth val="0"/>
          <c:extLst>
            <c:ext xmlns:c16="http://schemas.microsoft.com/office/drawing/2014/chart" uri="{C3380CC4-5D6E-409C-BE32-E72D297353CC}">
              <c16:uniqueId val="{00000003-040F-4920-A36B-8BFD9C1E75DF}"/>
            </c:ext>
          </c:extLst>
        </c:ser>
        <c:dLbls>
          <c:showLegendKey val="0"/>
          <c:showVal val="0"/>
          <c:showCatName val="0"/>
          <c:showSerName val="0"/>
          <c:showPercent val="0"/>
          <c:showBubbleSize val="0"/>
        </c:dLbls>
        <c:marker val="1"/>
        <c:smooth val="0"/>
        <c:axId val="30047855"/>
        <c:axId val="31117424"/>
      </c:lineChart>
      <c:catAx>
        <c:axId val="30026639"/>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90292928"/>
        <c:crosses val="autoZero"/>
        <c:auto val="1"/>
        <c:lblAlgn val="ctr"/>
        <c:lblOffset val="100"/>
        <c:noMultiLvlLbl val="0"/>
      </c:catAx>
      <c:valAx>
        <c:axId val="490292928"/>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26639"/>
        <c:crosses val="autoZero"/>
        <c:crossBetween val="between"/>
      </c:valAx>
      <c:valAx>
        <c:axId val="31117424"/>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47855"/>
        <c:crosses val="max"/>
        <c:crossBetween val="between"/>
      </c:valAx>
      <c:catAx>
        <c:axId val="30047855"/>
        <c:scaling>
          <c:orientation val="minMax"/>
        </c:scaling>
        <c:delete val="1"/>
        <c:axPos val="b"/>
        <c:numFmt formatCode="General" sourceLinked="1"/>
        <c:majorTickMark val="out"/>
        <c:minorTickMark val="none"/>
        <c:tickLblPos val="nextTo"/>
        <c:crossAx val="3111742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OTRAS TRANSACCIONES DEL MERCADO MAYORISTA</a:t>
            </a:r>
          </a:p>
        </c:rich>
      </c:tx>
      <c:layout>
        <c:manualLayout>
          <c:xMode val="edge"/>
          <c:yMode val="edge"/>
          <c:x val="0.19089803647961723"/>
          <c:y val="2.5806451612903226E-2"/>
        </c:manualLayout>
      </c:layout>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es-CO"/>
        </a:p>
      </c:txPr>
    </c:title>
    <c:autoTitleDeleted val="0"/>
    <c:plotArea>
      <c:layout/>
      <c:barChart>
        <c:barDir val="col"/>
        <c:grouping val="clustered"/>
        <c:varyColors val="0"/>
        <c:ser>
          <c:idx val="1"/>
          <c:order val="0"/>
          <c:tx>
            <c:strRef>
              <c:f>Hoja6!$R$19</c:f>
              <c:strCache>
                <c:ptCount val="1"/>
                <c:pt idx="0">
                  <c:v>2017</c:v>
                </c:pt>
              </c:strCache>
            </c:strRef>
          </c:tx>
          <c:spPr>
            <a:pattFill prst="narHorz">
              <a:fgClr>
                <a:schemeClr val="accent5"/>
              </a:fgClr>
              <a:bgClr>
                <a:schemeClr val="accent5">
                  <a:lumMod val="20000"/>
                  <a:lumOff val="80000"/>
                </a:schemeClr>
              </a:bgClr>
            </a:pattFill>
            <a:ln>
              <a:noFill/>
            </a:ln>
            <a:effectLst>
              <a:innerShdw blurRad="114300">
                <a:schemeClr val="accent5"/>
              </a:innerShdw>
            </a:effectLst>
          </c:spPr>
          <c:invertIfNegative val="0"/>
          <c:cat>
            <c:strRef>
              <c:f>Hoja6!$P$21:$P$32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Hoja6!$R$21:$R$32</c:f>
              <c:numCache>
                <c:formatCode>_-* #,##0_-;\-* #,##0_-;_-* "-"??_-;_-@_-</c:formatCode>
                <c:ptCount val="12"/>
                <c:pt idx="0">
                  <c:v>259855</c:v>
                </c:pt>
                <c:pt idx="1">
                  <c:v>512247</c:v>
                </c:pt>
                <c:pt idx="2">
                  <c:v>572822</c:v>
                </c:pt>
                <c:pt idx="3">
                  <c:v>499140</c:v>
                </c:pt>
                <c:pt idx="4">
                  <c:v>482256</c:v>
                </c:pt>
                <c:pt idx="5">
                  <c:v>500983</c:v>
                </c:pt>
                <c:pt idx="6">
                  <c:v>360300</c:v>
                </c:pt>
                <c:pt idx="7">
                  <c:v>689242</c:v>
                </c:pt>
                <c:pt idx="8">
                  <c:v>817671</c:v>
                </c:pt>
                <c:pt idx="9">
                  <c:v>698932</c:v>
                </c:pt>
                <c:pt idx="10">
                  <c:v>1004660</c:v>
                </c:pt>
                <c:pt idx="11">
                  <c:v>478905</c:v>
                </c:pt>
              </c:numCache>
            </c:numRef>
          </c:val>
          <c:extLst>
            <c:ext xmlns:c16="http://schemas.microsoft.com/office/drawing/2014/chart" uri="{C3380CC4-5D6E-409C-BE32-E72D297353CC}">
              <c16:uniqueId val="{00000001-FB12-42B2-9393-51B20D9FE773}"/>
            </c:ext>
          </c:extLst>
        </c:ser>
        <c:ser>
          <c:idx val="2"/>
          <c:order val="1"/>
          <c:tx>
            <c:strRef>
              <c:f>Hoja6!$S$19</c:f>
              <c:strCache>
                <c:ptCount val="1"/>
                <c:pt idx="0">
                  <c:v>2018</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Hoja6!$P$21:$P$32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Hoja6!$S$21:$S$32</c:f>
              <c:numCache>
                <c:formatCode>_-* #,##0_-;\-* #,##0_-;_-* "-"??_-;_-@_-</c:formatCode>
                <c:ptCount val="12"/>
                <c:pt idx="0">
                  <c:v>392522</c:v>
                </c:pt>
                <c:pt idx="1">
                  <c:v>768069</c:v>
                </c:pt>
                <c:pt idx="2">
                  <c:v>376965</c:v>
                </c:pt>
                <c:pt idx="3">
                  <c:v>240370</c:v>
                </c:pt>
                <c:pt idx="4">
                  <c:v>760335</c:v>
                </c:pt>
                <c:pt idx="5">
                  <c:v>929808</c:v>
                </c:pt>
                <c:pt idx="6">
                  <c:v>446735</c:v>
                </c:pt>
                <c:pt idx="7">
                  <c:v>774175</c:v>
                </c:pt>
                <c:pt idx="8">
                  <c:v>516771</c:v>
                </c:pt>
                <c:pt idx="9">
                  <c:v>516917</c:v>
                </c:pt>
                <c:pt idx="10">
                  <c:v>982071</c:v>
                </c:pt>
                <c:pt idx="11">
                  <c:v>638807</c:v>
                </c:pt>
              </c:numCache>
            </c:numRef>
          </c:val>
          <c:extLst>
            <c:ext xmlns:c16="http://schemas.microsoft.com/office/drawing/2014/chart" uri="{C3380CC4-5D6E-409C-BE32-E72D297353CC}">
              <c16:uniqueId val="{00000002-FB12-42B2-9393-51B20D9FE773}"/>
            </c:ext>
          </c:extLst>
        </c:ser>
        <c:dLbls>
          <c:showLegendKey val="0"/>
          <c:showVal val="0"/>
          <c:showCatName val="0"/>
          <c:showSerName val="0"/>
          <c:showPercent val="0"/>
          <c:showBubbleSize val="0"/>
        </c:dLbls>
        <c:gapWidth val="164"/>
        <c:overlap val="-22"/>
        <c:axId val="30006255"/>
        <c:axId val="142840016"/>
      </c:barChart>
      <c:lineChart>
        <c:grouping val="standard"/>
        <c:varyColors val="0"/>
        <c:ser>
          <c:idx val="3"/>
          <c:order val="2"/>
          <c:tx>
            <c:strRef>
              <c:f>Hoja6!$T$19</c:f>
              <c:strCache>
                <c:ptCount val="1"/>
                <c:pt idx="0">
                  <c:v>Variación Porcentual</c:v>
                </c:pt>
              </c:strCache>
            </c:strRef>
          </c:tx>
          <c:spPr>
            <a:ln w="28575" cap="rnd">
              <a:solidFill>
                <a:schemeClr val="accent6">
                  <a:lumMod val="60000"/>
                </a:schemeClr>
              </a:solidFill>
              <a:round/>
            </a:ln>
            <a:effectLst/>
          </c:spPr>
          <c:marker>
            <c:symbol val="none"/>
          </c:marker>
          <c:cat>
            <c:strRef>
              <c:f>Hoja6!$P$21:$P$32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Hoja6!$T$21:$T$32</c:f>
              <c:numCache>
                <c:formatCode>0%</c:formatCode>
                <c:ptCount val="12"/>
                <c:pt idx="0">
                  <c:v>0.51054241788689847</c:v>
                </c:pt>
                <c:pt idx="1">
                  <c:v>0.49941141675793133</c:v>
                </c:pt>
                <c:pt idx="2">
                  <c:v>-0.34191598786359467</c:v>
                </c:pt>
                <c:pt idx="3">
                  <c:v>-0.51843170252834869</c:v>
                </c:pt>
                <c:pt idx="4">
                  <c:v>0.57662113068577692</c:v>
                </c:pt>
                <c:pt idx="5">
                  <c:v>0.85596716854663724</c:v>
                </c:pt>
                <c:pt idx="6">
                  <c:v>0.23989730779905627</c:v>
                </c:pt>
                <c:pt idx="7">
                  <c:v>0.12322667510105312</c:v>
                </c:pt>
                <c:pt idx="8">
                  <c:v>-0.36799641909765668</c:v>
                </c:pt>
                <c:pt idx="9">
                  <c:v>-0.26041875318342844</c:v>
                </c:pt>
                <c:pt idx="10">
                  <c:v>-2.2484223518404289E-2</c:v>
                </c:pt>
                <c:pt idx="11">
                  <c:v>0.33389085518004613</c:v>
                </c:pt>
              </c:numCache>
            </c:numRef>
          </c:val>
          <c:smooth val="0"/>
          <c:extLst>
            <c:ext xmlns:c16="http://schemas.microsoft.com/office/drawing/2014/chart" uri="{C3380CC4-5D6E-409C-BE32-E72D297353CC}">
              <c16:uniqueId val="{00000003-FB12-42B2-9393-51B20D9FE773}"/>
            </c:ext>
          </c:extLst>
        </c:ser>
        <c:dLbls>
          <c:showLegendKey val="0"/>
          <c:showVal val="0"/>
          <c:showCatName val="0"/>
          <c:showSerName val="0"/>
          <c:showPercent val="0"/>
          <c:showBubbleSize val="0"/>
        </c:dLbls>
        <c:marker val="1"/>
        <c:smooth val="0"/>
        <c:axId val="32748176"/>
        <c:axId val="427919696"/>
      </c:lineChart>
      <c:catAx>
        <c:axId val="3000625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42840016"/>
        <c:crosses val="autoZero"/>
        <c:auto val="1"/>
        <c:lblAlgn val="ctr"/>
        <c:lblOffset val="100"/>
        <c:noMultiLvlLbl val="0"/>
      </c:catAx>
      <c:valAx>
        <c:axId val="142840016"/>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006255"/>
        <c:crosses val="autoZero"/>
        <c:crossBetween val="between"/>
      </c:valAx>
      <c:valAx>
        <c:axId val="42791969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2748176"/>
        <c:crosses val="max"/>
        <c:crossBetween val="between"/>
      </c:valAx>
      <c:catAx>
        <c:axId val="32748176"/>
        <c:scaling>
          <c:orientation val="minMax"/>
        </c:scaling>
        <c:delete val="1"/>
        <c:axPos val="b"/>
        <c:numFmt formatCode="General" sourceLinked="1"/>
        <c:majorTickMark val="out"/>
        <c:minorTickMark val="none"/>
        <c:tickLblPos val="nextTo"/>
        <c:crossAx val="42791969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r>
              <a:rPr lang="en-US" sz="1600"/>
              <a:t>PRECIO PROMEDIO PONDERADO - ANUAL</a:t>
            </a:r>
          </a:p>
        </c:rich>
      </c:tx>
      <c:overlay val="0"/>
      <c:spPr>
        <a:noFill/>
        <a:ln>
          <a:noFill/>
        </a:ln>
        <a:effectLst/>
      </c:spPr>
      <c:txPr>
        <a:bodyPr rot="0" spcFirstLastPara="1" vertOverflow="ellipsis" vert="horz" wrap="square" anchor="ctr" anchorCtr="1"/>
        <a:lstStyle/>
        <a:p>
          <a:pPr>
            <a:defRPr sz="1600" b="1" i="0" u="none" strike="noStrike" kern="1200" cap="all" spc="150" baseline="0">
              <a:solidFill>
                <a:schemeClr val="dk1"/>
              </a:solidFill>
              <a:latin typeface="+mn-lt"/>
              <a:ea typeface="+mn-ea"/>
              <a:cs typeface="+mn-cs"/>
            </a:defRPr>
          </a:pPr>
          <a:endParaRPr lang="es-CO"/>
        </a:p>
      </c:txPr>
    </c:title>
    <c:autoTitleDeleted val="0"/>
    <c:plotArea>
      <c:layout/>
      <c:barChart>
        <c:barDir val="bar"/>
        <c:grouping val="clustered"/>
        <c:varyColors val="0"/>
        <c:ser>
          <c:idx val="1"/>
          <c:order val="0"/>
          <c:tx>
            <c:strRef>
              <c:f>Hoja8!$D$14</c:f>
              <c:strCache>
                <c:ptCount val="1"/>
                <c:pt idx="0">
                  <c:v>2017</c:v>
                </c:pt>
              </c:strCache>
            </c:strRef>
          </c:tx>
          <c:spPr>
            <a:pattFill prst="narVert">
              <a:fgClr>
                <a:schemeClr val="accent5"/>
              </a:fgClr>
              <a:bgClr>
                <a:schemeClr val="accent5">
                  <a:lumMod val="20000"/>
                  <a:lumOff val="80000"/>
                </a:schemeClr>
              </a:bgClr>
            </a:pattFill>
            <a:ln>
              <a:noFill/>
            </a:ln>
            <a:effectLst>
              <a:innerShdw blurRad="114300">
                <a:schemeClr val="accent5"/>
              </a:innerShdw>
            </a:effectLst>
          </c:spPr>
          <c:invertIfNegative val="0"/>
          <c:cat>
            <c:strRef>
              <c:f>Hoja8!$B$15:$B$17</c:f>
              <c:strCache>
                <c:ptCount val="3"/>
                <c:pt idx="0">
                  <c:v>Mercado Primario</c:v>
                </c:pt>
                <c:pt idx="1">
                  <c:v>Mercado Secundario</c:v>
                </c:pt>
                <c:pt idx="2">
                  <c:v>Otras Transacciones del Mercado Mayorista</c:v>
                </c:pt>
              </c:strCache>
            </c:strRef>
          </c:cat>
          <c:val>
            <c:numRef>
              <c:f>Hoja8!$D$15:$D$17</c:f>
              <c:numCache>
                <c:formatCode>_(* #,##0.00_);_(* \(#,##0.00\);_(* "-"??_);_(@_)</c:formatCode>
                <c:ptCount val="3"/>
                <c:pt idx="0">
                  <c:v>2.8788864852586742</c:v>
                </c:pt>
                <c:pt idx="1">
                  <c:v>2.9917794781013001</c:v>
                </c:pt>
                <c:pt idx="2">
                  <c:v>2.9235933827666161</c:v>
                </c:pt>
              </c:numCache>
            </c:numRef>
          </c:val>
          <c:extLst>
            <c:ext xmlns:c16="http://schemas.microsoft.com/office/drawing/2014/chart" uri="{C3380CC4-5D6E-409C-BE32-E72D297353CC}">
              <c16:uniqueId val="{00000001-07ED-4C77-853E-576CA7F54500}"/>
            </c:ext>
          </c:extLst>
        </c:ser>
        <c:ser>
          <c:idx val="2"/>
          <c:order val="1"/>
          <c:tx>
            <c:strRef>
              <c:f>Hoja8!$E$14</c:f>
              <c:strCache>
                <c:ptCount val="1"/>
                <c:pt idx="0">
                  <c:v>2018</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cat>
            <c:strRef>
              <c:f>Hoja8!$B$15:$B$17</c:f>
              <c:strCache>
                <c:ptCount val="3"/>
                <c:pt idx="0">
                  <c:v>Mercado Primario</c:v>
                </c:pt>
                <c:pt idx="1">
                  <c:v>Mercado Secundario</c:v>
                </c:pt>
                <c:pt idx="2">
                  <c:v>Otras Transacciones del Mercado Mayorista</c:v>
                </c:pt>
              </c:strCache>
            </c:strRef>
          </c:cat>
          <c:val>
            <c:numRef>
              <c:f>Hoja8!$E$15:$E$17</c:f>
              <c:numCache>
                <c:formatCode>_(* #,##0.00_);_(* \(#,##0.00\);_(* "-"??_);_(@_)</c:formatCode>
                <c:ptCount val="3"/>
                <c:pt idx="0">
                  <c:v>4.5312686534223259</c:v>
                </c:pt>
                <c:pt idx="1">
                  <c:v>4.2465111076932294</c:v>
                </c:pt>
                <c:pt idx="2">
                  <c:v>6.0856978148836829</c:v>
                </c:pt>
              </c:numCache>
            </c:numRef>
          </c:val>
          <c:extLst>
            <c:ext xmlns:c16="http://schemas.microsoft.com/office/drawing/2014/chart" uri="{C3380CC4-5D6E-409C-BE32-E72D297353CC}">
              <c16:uniqueId val="{00000002-07ED-4C77-853E-576CA7F54500}"/>
            </c:ext>
          </c:extLst>
        </c:ser>
        <c:dLbls>
          <c:showLegendKey val="0"/>
          <c:showVal val="0"/>
          <c:showCatName val="0"/>
          <c:showSerName val="0"/>
          <c:showPercent val="0"/>
          <c:showBubbleSize val="0"/>
        </c:dLbls>
        <c:gapWidth val="227"/>
        <c:overlap val="-48"/>
        <c:axId val="485770480"/>
        <c:axId val="423988304"/>
      </c:barChart>
      <c:catAx>
        <c:axId val="485770480"/>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23988304"/>
        <c:crosses val="autoZero"/>
        <c:auto val="1"/>
        <c:lblAlgn val="ctr"/>
        <c:lblOffset val="100"/>
        <c:noMultiLvlLbl val="0"/>
      </c:catAx>
      <c:valAx>
        <c:axId val="42398830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USD/MBTU</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857704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en-US"/>
              <a:t>PRECIOS MERCADO PRIMARIO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es-CO"/>
        </a:p>
      </c:txPr>
    </c:title>
    <c:autoTitleDeleted val="0"/>
    <c:plotArea>
      <c:layout/>
      <c:barChart>
        <c:barDir val="bar"/>
        <c:grouping val="clustered"/>
        <c:varyColors val="0"/>
        <c:ser>
          <c:idx val="1"/>
          <c:order val="0"/>
          <c:tx>
            <c:strRef>
              <c:f>Hoja9!$D$19</c:f>
              <c:strCache>
                <c:ptCount val="1"/>
                <c:pt idx="0">
                  <c:v>2017</c:v>
                </c:pt>
              </c:strCache>
            </c:strRef>
          </c:tx>
          <c:spPr>
            <a:pattFill prst="narVert">
              <a:fgClr>
                <a:schemeClr val="accent5"/>
              </a:fgClr>
              <a:bgClr>
                <a:schemeClr val="accent5">
                  <a:lumMod val="20000"/>
                  <a:lumOff val="80000"/>
                </a:schemeClr>
              </a:bgClr>
            </a:pattFill>
            <a:ln>
              <a:noFill/>
            </a:ln>
            <a:effectLst>
              <a:innerShdw blurRad="114300">
                <a:schemeClr val="accent5"/>
              </a:innerShdw>
            </a:effectLst>
          </c:spPr>
          <c:invertIfNegative val="0"/>
          <c:cat>
            <c:strRef>
              <c:f>Hoja9!$B$21:$B$32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Hoja9!$D$21:$D$32</c:f>
              <c:numCache>
                <c:formatCode>_(* #,##0.00_);_(* \(#,##0.00\);_(* "-"??_);_(@_)</c:formatCode>
                <c:ptCount val="12"/>
                <c:pt idx="0">
                  <c:v>3.0993256340950666</c:v>
                </c:pt>
                <c:pt idx="1">
                  <c:v>2.9050435566236108</c:v>
                </c:pt>
                <c:pt idx="2">
                  <c:v>3.2397044954416852</c:v>
                </c:pt>
                <c:pt idx="3">
                  <c:v>3.1166666666666667</c:v>
                </c:pt>
                <c:pt idx="4">
                  <c:v>3.5820099255583124</c:v>
                </c:pt>
                <c:pt idx="5">
                  <c:v>2.2669578241073571</c:v>
                </c:pt>
                <c:pt idx="6">
                  <c:v>2.371525425119148</c:v>
                </c:pt>
                <c:pt idx="7">
                  <c:v>2.7355061570446186</c:v>
                </c:pt>
                <c:pt idx="8">
                  <c:v>2.9028096787610402</c:v>
                </c:pt>
                <c:pt idx="9">
                  <c:v>2.9407837347082135</c:v>
                </c:pt>
                <c:pt idx="10">
                  <c:v>2.8029715671320741</c:v>
                </c:pt>
                <c:pt idx="11">
                  <c:v>2.5933081981288866</c:v>
                </c:pt>
              </c:numCache>
            </c:numRef>
          </c:val>
          <c:extLst>
            <c:ext xmlns:c16="http://schemas.microsoft.com/office/drawing/2014/chart" uri="{C3380CC4-5D6E-409C-BE32-E72D297353CC}">
              <c16:uniqueId val="{00000001-6AD4-4BC5-B16C-7957FBC14D7A}"/>
            </c:ext>
          </c:extLst>
        </c:ser>
        <c:ser>
          <c:idx val="2"/>
          <c:order val="1"/>
          <c:tx>
            <c:strRef>
              <c:f>Hoja9!$E$19</c:f>
              <c:strCache>
                <c:ptCount val="1"/>
                <c:pt idx="0">
                  <c:v>2018</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cat>
            <c:strRef>
              <c:f>Hoja9!$B$21:$B$32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Hoja9!$E$21:$E$32</c:f>
              <c:numCache>
                <c:formatCode>_(* #,##0.00_);_(* \(#,##0.00\);_(* "-"??_);_(@_)</c:formatCode>
                <c:ptCount val="12"/>
                <c:pt idx="0">
                  <c:v>3.2286645776385092</c:v>
                </c:pt>
                <c:pt idx="1">
                  <c:v>4.9848495504495505</c:v>
                </c:pt>
                <c:pt idx="2">
                  <c:v>4.8265137203867727</c:v>
                </c:pt>
                <c:pt idx="3">
                  <c:v>3.3444376854721369</c:v>
                </c:pt>
                <c:pt idx="4">
                  <c:v>4.3119763948618823</c:v>
                </c:pt>
                <c:pt idx="5">
                  <c:v>4.6560892514933148</c:v>
                </c:pt>
                <c:pt idx="6">
                  <c:v>4.4044812383144407</c:v>
                </c:pt>
                <c:pt idx="7">
                  <c:v>6.7013823683557234</c:v>
                </c:pt>
                <c:pt idx="8">
                  <c:v>4.8325738836089052</c:v>
                </c:pt>
                <c:pt idx="9">
                  <c:v>4.4404036229057056</c:v>
                </c:pt>
                <c:pt idx="10">
                  <c:v>4.7484986260725908</c:v>
                </c:pt>
                <c:pt idx="11">
                  <c:v>5.5400747504485022</c:v>
                </c:pt>
              </c:numCache>
            </c:numRef>
          </c:val>
          <c:extLst>
            <c:ext xmlns:c16="http://schemas.microsoft.com/office/drawing/2014/chart" uri="{C3380CC4-5D6E-409C-BE32-E72D297353CC}">
              <c16:uniqueId val="{00000002-6AD4-4BC5-B16C-7957FBC14D7A}"/>
            </c:ext>
          </c:extLst>
        </c:ser>
        <c:dLbls>
          <c:showLegendKey val="0"/>
          <c:showVal val="0"/>
          <c:showCatName val="0"/>
          <c:showSerName val="0"/>
          <c:showPercent val="0"/>
          <c:showBubbleSize val="0"/>
        </c:dLbls>
        <c:gapWidth val="227"/>
        <c:overlap val="-48"/>
        <c:axId val="424279600"/>
        <c:axId val="30768224"/>
      </c:barChart>
      <c:catAx>
        <c:axId val="424279600"/>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30768224"/>
        <c:crosses val="autoZero"/>
        <c:auto val="1"/>
        <c:lblAlgn val="ctr"/>
        <c:lblOffset val="100"/>
        <c:noMultiLvlLbl val="0"/>
      </c:catAx>
      <c:valAx>
        <c:axId val="3076822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r>
                  <a:rPr lang="en-US"/>
                  <a:t>USD/MBTU</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4242796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accent6"/>
      </a:solidFill>
      <a:prstDash val="solid"/>
      <a:roun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ja3!A1"/><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8" Type="http://schemas.openxmlformats.org/officeDocument/2006/relationships/hyperlink" Target="#Hoja3!A1"/><Relationship Id="rId13" Type="http://schemas.openxmlformats.org/officeDocument/2006/relationships/image" Target="../media/image14.jpeg"/><Relationship Id="rId3" Type="http://schemas.openxmlformats.org/officeDocument/2006/relationships/chart" Target="../charts/chart14.xml"/><Relationship Id="rId7" Type="http://schemas.openxmlformats.org/officeDocument/2006/relationships/chart" Target="../charts/chart18.xml"/><Relationship Id="rId12" Type="http://schemas.openxmlformats.org/officeDocument/2006/relationships/hyperlink" Target="#Hoja9!A1"/><Relationship Id="rId2" Type="http://schemas.openxmlformats.org/officeDocument/2006/relationships/chart" Target="../charts/chart13.xml"/><Relationship Id="rId16" Type="http://schemas.openxmlformats.org/officeDocument/2006/relationships/chart" Target="../charts/chart21.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image" Target="../media/image13.jpeg"/><Relationship Id="rId5" Type="http://schemas.openxmlformats.org/officeDocument/2006/relationships/chart" Target="../charts/chart16.xml"/><Relationship Id="rId15" Type="http://schemas.openxmlformats.org/officeDocument/2006/relationships/chart" Target="../charts/chart20.xml"/><Relationship Id="rId10" Type="http://schemas.openxmlformats.org/officeDocument/2006/relationships/hyperlink" Target="#Hoja12!A1"/><Relationship Id="rId4" Type="http://schemas.openxmlformats.org/officeDocument/2006/relationships/chart" Target="../charts/chart15.xml"/><Relationship Id="rId9" Type="http://schemas.openxmlformats.org/officeDocument/2006/relationships/image" Target="../media/image12.jpeg"/><Relationship Id="rId14"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3" Type="http://schemas.openxmlformats.org/officeDocument/2006/relationships/hyperlink" Target="#Hoja13!A1"/><Relationship Id="rId2" Type="http://schemas.openxmlformats.org/officeDocument/2006/relationships/image" Target="../media/image12.jpeg"/><Relationship Id="rId1" Type="http://schemas.openxmlformats.org/officeDocument/2006/relationships/hyperlink" Target="#Hoja3!A1"/><Relationship Id="rId6" Type="http://schemas.openxmlformats.org/officeDocument/2006/relationships/image" Target="../media/image14.jpeg"/><Relationship Id="rId5" Type="http://schemas.openxmlformats.org/officeDocument/2006/relationships/hyperlink" Target="#Hoja10!A1"/><Relationship Id="rId4" Type="http://schemas.openxmlformats.org/officeDocument/2006/relationships/image" Target="../media/image13.jpeg"/></Relationships>
</file>

<file path=xl/drawings/_rels/drawing12.xml.rels><?xml version="1.0" encoding="UTF-8" standalone="yes"?>
<Relationships xmlns="http://schemas.openxmlformats.org/package/2006/relationships"><Relationship Id="rId8" Type="http://schemas.openxmlformats.org/officeDocument/2006/relationships/chart" Target="../charts/chart29.xml"/><Relationship Id="rId3" Type="http://schemas.openxmlformats.org/officeDocument/2006/relationships/chart" Target="../charts/chart24.xml"/><Relationship Id="rId7" Type="http://schemas.openxmlformats.org/officeDocument/2006/relationships/chart" Target="../charts/chart28.xml"/><Relationship Id="rId12" Type="http://schemas.openxmlformats.org/officeDocument/2006/relationships/image" Target="../media/image15.jpeg"/><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hyperlink" Target="#Hoja12!A1"/><Relationship Id="rId5" Type="http://schemas.openxmlformats.org/officeDocument/2006/relationships/chart" Target="../charts/chart26.xml"/><Relationship Id="rId10" Type="http://schemas.openxmlformats.org/officeDocument/2006/relationships/image" Target="../media/image12.jpeg"/><Relationship Id="rId4" Type="http://schemas.openxmlformats.org/officeDocument/2006/relationships/chart" Target="../charts/chart25.xml"/><Relationship Id="rId9" Type="http://schemas.openxmlformats.org/officeDocument/2006/relationships/hyperlink" Target="#Hoja3!A1"/></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Hoja1!A1"/><Relationship Id="rId2" Type="http://schemas.openxmlformats.org/officeDocument/2006/relationships/image" Target="../media/image7.jpeg"/><Relationship Id="rId1" Type="http://schemas.openxmlformats.org/officeDocument/2006/relationships/hyperlink" Target="#Hoja3!A1"/><Relationship Id="rId4" Type="http://schemas.openxmlformats.org/officeDocument/2006/relationships/image" Target="../media/image8.jpeg"/></Relationships>
</file>

<file path=xl/drawings/_rels/drawing4.xml.rels><?xml version="1.0" encoding="UTF-8" standalone="yes"?>
<Relationships xmlns="http://schemas.openxmlformats.org/package/2006/relationships"><Relationship Id="rId8" Type="http://schemas.openxmlformats.org/officeDocument/2006/relationships/hyperlink" Target="#Hoja7!A1"/><Relationship Id="rId3" Type="http://schemas.openxmlformats.org/officeDocument/2006/relationships/chart" Target="../charts/chart3.xml"/><Relationship Id="rId7" Type="http://schemas.openxmlformats.org/officeDocument/2006/relationships/image" Target="../media/image10.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oja2!A1"/><Relationship Id="rId5" Type="http://schemas.openxmlformats.org/officeDocument/2006/relationships/image" Target="../media/image9.jpeg"/><Relationship Id="rId4" Type="http://schemas.openxmlformats.org/officeDocument/2006/relationships/hyperlink" Target="#Hoja3!A1"/><Relationship Id="rId9" Type="http://schemas.openxmlformats.org/officeDocument/2006/relationships/image" Target="../media/image11.jpeg"/></Relationships>
</file>

<file path=xl/drawings/_rels/drawing5.xml.rels><?xml version="1.0" encoding="UTF-8" standalone="yes"?>
<Relationships xmlns="http://schemas.openxmlformats.org/package/2006/relationships"><Relationship Id="rId3" Type="http://schemas.openxmlformats.org/officeDocument/2006/relationships/hyperlink" Target="#Hoja5!A1"/><Relationship Id="rId2" Type="http://schemas.openxmlformats.org/officeDocument/2006/relationships/image" Target="../media/image12.jpeg"/><Relationship Id="rId1" Type="http://schemas.openxmlformats.org/officeDocument/2006/relationships/hyperlink" Target="#Hoja3!A1"/><Relationship Id="rId6" Type="http://schemas.openxmlformats.org/officeDocument/2006/relationships/image" Target="../media/image14.jpeg"/><Relationship Id="rId5" Type="http://schemas.openxmlformats.org/officeDocument/2006/relationships/hyperlink" Target="#Hoja1!A1"/><Relationship Id="rId4" Type="http://schemas.openxmlformats.org/officeDocument/2006/relationships/image" Target="../media/image13.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2.jpeg"/><Relationship Id="rId7" Type="http://schemas.openxmlformats.org/officeDocument/2006/relationships/image" Target="../media/image14.jpeg"/><Relationship Id="rId2" Type="http://schemas.openxmlformats.org/officeDocument/2006/relationships/hyperlink" Target="#Hoja3!A1"/><Relationship Id="rId1" Type="http://schemas.openxmlformats.org/officeDocument/2006/relationships/chart" Target="../charts/chart4.xml"/><Relationship Id="rId6" Type="http://schemas.openxmlformats.org/officeDocument/2006/relationships/hyperlink" Target="#Hoja2!A1"/><Relationship Id="rId5" Type="http://schemas.openxmlformats.org/officeDocument/2006/relationships/image" Target="../media/image13.jpeg"/><Relationship Id="rId4" Type="http://schemas.openxmlformats.org/officeDocument/2006/relationships/hyperlink" Target="#Hoja6!A1"/></Relationships>
</file>

<file path=xl/drawings/_rels/drawing7.xml.rels><?xml version="1.0" encoding="UTF-8" standalone="yes"?>
<Relationships xmlns="http://schemas.openxmlformats.org/package/2006/relationships"><Relationship Id="rId8" Type="http://schemas.openxmlformats.org/officeDocument/2006/relationships/hyperlink" Target="#Hoja5!A1"/><Relationship Id="rId3" Type="http://schemas.openxmlformats.org/officeDocument/2006/relationships/chart" Target="../charts/chart7.xml"/><Relationship Id="rId7" Type="http://schemas.openxmlformats.org/officeDocument/2006/relationships/image" Target="../media/image13.jpeg"/><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hyperlink" Target="#Hoja8!A1"/><Relationship Id="rId5" Type="http://schemas.openxmlformats.org/officeDocument/2006/relationships/image" Target="../media/image12.jpeg"/><Relationship Id="rId4" Type="http://schemas.openxmlformats.org/officeDocument/2006/relationships/hyperlink" Target="#Hoja3!A1"/><Relationship Id="rId9" Type="http://schemas.openxmlformats.org/officeDocument/2006/relationships/image" Target="../media/image14.jpeg"/></Relationships>
</file>

<file path=xl/drawings/_rels/drawing8.xml.rels><?xml version="1.0" encoding="UTF-8" standalone="yes"?>
<Relationships xmlns="http://schemas.openxmlformats.org/package/2006/relationships"><Relationship Id="rId3" Type="http://schemas.openxmlformats.org/officeDocument/2006/relationships/image" Target="../media/image12.jpeg"/><Relationship Id="rId7" Type="http://schemas.openxmlformats.org/officeDocument/2006/relationships/image" Target="../media/image14.jpeg"/><Relationship Id="rId2" Type="http://schemas.openxmlformats.org/officeDocument/2006/relationships/hyperlink" Target="#Hoja3!A1"/><Relationship Id="rId1" Type="http://schemas.openxmlformats.org/officeDocument/2006/relationships/chart" Target="../charts/chart8.xml"/><Relationship Id="rId6" Type="http://schemas.openxmlformats.org/officeDocument/2006/relationships/hyperlink" Target="#Hoja6!A1"/><Relationship Id="rId5" Type="http://schemas.openxmlformats.org/officeDocument/2006/relationships/image" Target="../media/image13.jpeg"/><Relationship Id="rId4" Type="http://schemas.openxmlformats.org/officeDocument/2006/relationships/hyperlink" Target="#Hoja9!A1"/></Relationships>
</file>

<file path=xl/drawings/_rels/drawing9.xml.rels><?xml version="1.0" encoding="UTF-8" standalone="yes"?>
<Relationships xmlns="http://schemas.openxmlformats.org/package/2006/relationships"><Relationship Id="rId8" Type="http://schemas.openxmlformats.org/officeDocument/2006/relationships/hyperlink" Target="#Hoja8!A1"/><Relationship Id="rId3" Type="http://schemas.openxmlformats.org/officeDocument/2006/relationships/chart" Target="../charts/chart11.xml"/><Relationship Id="rId7" Type="http://schemas.openxmlformats.org/officeDocument/2006/relationships/image" Target="../media/image13.jpeg"/><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hyperlink" Target="#Hoja10!A1"/><Relationship Id="rId5" Type="http://schemas.openxmlformats.org/officeDocument/2006/relationships/image" Target="../media/image12.jpeg"/><Relationship Id="rId4" Type="http://schemas.openxmlformats.org/officeDocument/2006/relationships/hyperlink" Target="#Hoja3!A1"/><Relationship Id="rId9"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1</xdr:col>
      <xdr:colOff>752475</xdr:colOff>
      <xdr:row>3</xdr:row>
      <xdr:rowOff>146957</xdr:rowOff>
    </xdr:from>
    <xdr:to>
      <xdr:col>8</xdr:col>
      <xdr:colOff>400050</xdr:colOff>
      <xdr:row>15</xdr:row>
      <xdr:rowOff>142725</xdr:rowOff>
    </xdr:to>
    <xdr:pic>
      <xdr:nvPicPr>
        <xdr:cNvPr id="2" name="Picture 3">
          <a:extLst>
            <a:ext uri="{FF2B5EF4-FFF2-40B4-BE49-F238E27FC236}">
              <a16:creationId xmlns:a16="http://schemas.microsoft.com/office/drawing/2014/main" id="{0BA219B3-68E5-4023-AF79-6334EE9AD07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14475" y="718457"/>
          <a:ext cx="4981575" cy="2281768"/>
        </a:xfrm>
        <a:prstGeom prst="rect">
          <a:avLst/>
        </a:prstGeom>
        <a:noFill/>
        <a:ln w="9525">
          <a:noFill/>
          <a:miter lim="800000"/>
          <a:headEnd/>
          <a:tailEnd/>
        </a:ln>
        <a:effectLst/>
      </xdr:spPr>
    </xdr:pic>
    <xdr:clientData/>
  </xdr:twoCellAnchor>
  <xdr:twoCellAnchor>
    <xdr:from>
      <xdr:col>1</xdr:col>
      <xdr:colOff>571500</xdr:colOff>
      <xdr:row>15</xdr:row>
      <xdr:rowOff>123825</xdr:rowOff>
    </xdr:from>
    <xdr:to>
      <xdr:col>9</xdr:col>
      <xdr:colOff>552450</xdr:colOff>
      <xdr:row>21</xdr:row>
      <xdr:rowOff>9525</xdr:rowOff>
    </xdr:to>
    <xdr:sp macro="" textlink="">
      <xdr:nvSpPr>
        <xdr:cNvPr id="3" name="1 Título">
          <a:extLst>
            <a:ext uri="{FF2B5EF4-FFF2-40B4-BE49-F238E27FC236}">
              <a16:creationId xmlns:a16="http://schemas.microsoft.com/office/drawing/2014/main" id="{0C9BA166-E29A-43EC-836D-9CE571E49526}"/>
            </a:ext>
          </a:extLst>
        </xdr:cNvPr>
        <xdr:cNvSpPr txBox="1">
          <a:spLocks/>
        </xdr:cNvSpPr>
      </xdr:nvSpPr>
      <xdr:spPr>
        <a:xfrm>
          <a:off x="1333500" y="2981325"/>
          <a:ext cx="6076950" cy="102870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600" b="1">
              <a:solidFill>
                <a:schemeClr val="accent6"/>
              </a:solidFill>
              <a:effectLst>
                <a:outerShdw blurRad="38100" dist="38100" dir="2700000" algn="tl">
                  <a:srgbClr val="000000">
                    <a:alpha val="43137"/>
                  </a:srgbClr>
                </a:outerShdw>
              </a:effectLst>
            </a:rPr>
            <a:t>Informe</a:t>
          </a:r>
          <a:r>
            <a:rPr lang="es-CO" sz="3600" b="1" baseline="0">
              <a:solidFill>
                <a:schemeClr val="accent6"/>
              </a:solidFill>
              <a:effectLst>
                <a:outerShdw blurRad="38100" dist="38100" dir="2700000" algn="tl">
                  <a:srgbClr val="000000">
                    <a:alpha val="43137"/>
                  </a:srgbClr>
                </a:outerShdw>
              </a:effectLst>
            </a:rPr>
            <a:t> de Divulgación Anual</a:t>
          </a:r>
          <a:endParaRPr lang="es-CO" sz="3600" b="1">
            <a:solidFill>
              <a:schemeClr val="accent6"/>
            </a:solidFill>
            <a:effectLst>
              <a:outerShdw blurRad="38100" dist="38100" dir="2700000" algn="tl">
                <a:srgbClr val="000000">
                  <a:alpha val="43137"/>
                </a:srgbClr>
              </a:outerShdw>
            </a:effectLst>
          </a:endParaRPr>
        </a:p>
        <a:p>
          <a:pPr algn="ctr"/>
          <a:r>
            <a:rPr lang="es-CO" sz="2400" b="1">
              <a:solidFill>
                <a:schemeClr val="accent6"/>
              </a:solidFill>
              <a:effectLst>
                <a:outerShdw blurRad="38100" dist="38100" dir="2700000" algn="tl">
                  <a:srgbClr val="000000">
                    <a:alpha val="43137"/>
                  </a:srgbClr>
                </a:outerShdw>
              </a:effectLst>
            </a:rPr>
            <a:t>2018</a:t>
          </a:r>
        </a:p>
      </xdr:txBody>
    </xdr:sp>
    <xdr:clientData/>
  </xdr:twoCellAnchor>
  <xdr:twoCellAnchor>
    <xdr:from>
      <xdr:col>9</xdr:col>
      <xdr:colOff>419100</xdr:colOff>
      <xdr:row>20</xdr:row>
      <xdr:rowOff>114300</xdr:rowOff>
    </xdr:from>
    <xdr:to>
      <xdr:col>10</xdr:col>
      <xdr:colOff>695325</xdr:colOff>
      <xdr:row>22</xdr:row>
      <xdr:rowOff>28575</xdr:rowOff>
    </xdr:to>
    <xdr:sp macro="" textlink="">
      <xdr:nvSpPr>
        <xdr:cNvPr id="4" name="2 CuadroTexto">
          <a:hlinkClick xmlns:r="http://schemas.openxmlformats.org/officeDocument/2006/relationships" r:id="rId2"/>
          <a:extLst>
            <a:ext uri="{FF2B5EF4-FFF2-40B4-BE49-F238E27FC236}">
              <a16:creationId xmlns:a16="http://schemas.microsoft.com/office/drawing/2014/main" id="{8BAAF4FF-24B0-4D92-96C4-D9B625EC33D0}"/>
            </a:ext>
          </a:extLst>
        </xdr:cNvPr>
        <xdr:cNvSpPr txBox="1"/>
      </xdr:nvSpPr>
      <xdr:spPr>
        <a:xfrm>
          <a:off x="7277100" y="3924300"/>
          <a:ext cx="1038225" cy="295275"/>
        </a:xfrm>
        <a:prstGeom prst="rect">
          <a:avLst/>
        </a:prstGeom>
        <a:gradFill>
          <a:gsLst>
            <a:gs pos="4000">
              <a:schemeClr val="bg2"/>
            </a:gs>
            <a:gs pos="0">
              <a:schemeClr val="accent1">
                <a:tint val="66000"/>
                <a:satMod val="160000"/>
              </a:schemeClr>
            </a:gs>
            <a:gs pos="94000">
              <a:schemeClr val="accent1">
                <a:tint val="44500"/>
                <a:satMod val="160000"/>
              </a:schemeClr>
            </a:gs>
            <a:gs pos="100000">
              <a:schemeClr val="accent1">
                <a:tint val="23500"/>
                <a:satMod val="160000"/>
              </a:schemeClr>
            </a:gs>
          </a:gsLst>
          <a:lin ang="5400000" scaled="0"/>
        </a:gradFill>
        <a:ln w="127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100" b="1" i="1">
              <a:solidFill>
                <a:sysClr val="windowText" lastClr="000000"/>
              </a:solidFill>
            </a:rPr>
            <a:t>Ver</a:t>
          </a:r>
          <a:r>
            <a:rPr lang="es-CO" sz="1100" b="1" i="1" baseline="0">
              <a:solidFill>
                <a:sysClr val="windowText" lastClr="000000"/>
              </a:solidFill>
            </a:rPr>
            <a:t> Contenido</a:t>
          </a:r>
          <a:endParaRPr lang="es-CO" sz="1100" b="1" i="1">
            <a:solidFill>
              <a:sysClr val="windowText" lastClr="000000"/>
            </a:solidFill>
          </a:endParaRPr>
        </a:p>
      </xdr:txBody>
    </xdr:sp>
    <xdr:clientData/>
  </xdr:twoCellAnchor>
  <xdr:twoCellAnchor editAs="oneCell">
    <xdr:from>
      <xdr:col>8</xdr:col>
      <xdr:colOff>266700</xdr:colOff>
      <xdr:row>0</xdr:row>
      <xdr:rowOff>0</xdr:rowOff>
    </xdr:from>
    <xdr:to>
      <xdr:col>11</xdr:col>
      <xdr:colOff>314325</xdr:colOff>
      <xdr:row>7</xdr:row>
      <xdr:rowOff>19050</xdr:rowOff>
    </xdr:to>
    <xdr:pic>
      <xdr:nvPicPr>
        <xdr:cNvPr id="5" name="4 Imagen" descr="Gestor">
          <a:extLst>
            <a:ext uri="{FF2B5EF4-FFF2-40B4-BE49-F238E27FC236}">
              <a16:creationId xmlns:a16="http://schemas.microsoft.com/office/drawing/2014/main" id="{D2E269BC-1124-4092-AD7F-5A55F65410C8}"/>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6936"/>
        <a:stretch/>
      </xdr:blipFill>
      <xdr:spPr bwMode="auto">
        <a:xfrm>
          <a:off x="6362700" y="0"/>
          <a:ext cx="2333625" cy="13525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26</xdr:row>
      <xdr:rowOff>66675</xdr:rowOff>
    </xdr:from>
    <xdr:to>
      <xdr:col>6</xdr:col>
      <xdr:colOff>247650</xdr:colOff>
      <xdr:row>40</xdr:row>
      <xdr:rowOff>142875</xdr:rowOff>
    </xdr:to>
    <xdr:graphicFrame macro="">
      <xdr:nvGraphicFramePr>
        <xdr:cNvPr id="2" name="Gráfico 1">
          <a:extLst>
            <a:ext uri="{FF2B5EF4-FFF2-40B4-BE49-F238E27FC236}">
              <a16:creationId xmlns:a16="http://schemas.microsoft.com/office/drawing/2014/main" id="{3F0E66E7-CAEE-47CB-A3DF-B2AEC6EED4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761999</xdr:colOff>
      <xdr:row>26</xdr:row>
      <xdr:rowOff>47624</xdr:rowOff>
    </xdr:from>
    <xdr:to>
      <xdr:col>12</xdr:col>
      <xdr:colOff>419100</xdr:colOff>
      <xdr:row>40</xdr:row>
      <xdr:rowOff>142875</xdr:rowOff>
    </xdr:to>
    <xdr:graphicFrame macro="">
      <xdr:nvGraphicFramePr>
        <xdr:cNvPr id="3" name="Gráfico 2">
          <a:extLst>
            <a:ext uri="{FF2B5EF4-FFF2-40B4-BE49-F238E27FC236}">
              <a16:creationId xmlns:a16="http://schemas.microsoft.com/office/drawing/2014/main" id="{31BBBDA5-B010-4E27-BB5C-5E3D20B985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742950</xdr:colOff>
      <xdr:row>59</xdr:row>
      <xdr:rowOff>28575</xdr:rowOff>
    </xdr:from>
    <xdr:to>
      <xdr:col>6</xdr:col>
      <xdr:colOff>228600</xdr:colOff>
      <xdr:row>73</xdr:row>
      <xdr:rowOff>104775</xdr:rowOff>
    </xdr:to>
    <xdr:graphicFrame macro="">
      <xdr:nvGraphicFramePr>
        <xdr:cNvPr id="4" name="Gráfico 3">
          <a:extLst>
            <a:ext uri="{FF2B5EF4-FFF2-40B4-BE49-F238E27FC236}">
              <a16:creationId xmlns:a16="http://schemas.microsoft.com/office/drawing/2014/main" id="{6FF8E23A-3417-4370-8301-740D236A27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742950</xdr:colOff>
      <xdr:row>91</xdr:row>
      <xdr:rowOff>180975</xdr:rowOff>
    </xdr:from>
    <xdr:to>
      <xdr:col>6</xdr:col>
      <xdr:colOff>228600</xdr:colOff>
      <xdr:row>106</xdr:row>
      <xdr:rowOff>66675</xdr:rowOff>
    </xdr:to>
    <xdr:graphicFrame macro="">
      <xdr:nvGraphicFramePr>
        <xdr:cNvPr id="5" name="Gráfico 4">
          <a:extLst>
            <a:ext uri="{FF2B5EF4-FFF2-40B4-BE49-F238E27FC236}">
              <a16:creationId xmlns:a16="http://schemas.microsoft.com/office/drawing/2014/main" id="{552E64F2-8F1C-41AC-8DCE-EB94E2F2FE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59</xdr:row>
      <xdr:rowOff>0</xdr:rowOff>
    </xdr:from>
    <xdr:to>
      <xdr:col>12</xdr:col>
      <xdr:colOff>247650</xdr:colOff>
      <xdr:row>73</xdr:row>
      <xdr:rowOff>76200</xdr:rowOff>
    </xdr:to>
    <xdr:graphicFrame macro="">
      <xdr:nvGraphicFramePr>
        <xdr:cNvPr id="6" name="Gráfico 5">
          <a:extLst>
            <a:ext uri="{FF2B5EF4-FFF2-40B4-BE49-F238E27FC236}">
              <a16:creationId xmlns:a16="http://schemas.microsoft.com/office/drawing/2014/main" id="{FE55FE36-2A26-4804-B648-01FB6FE4C0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92</xdr:row>
      <xdr:rowOff>0</xdr:rowOff>
    </xdr:from>
    <xdr:to>
      <xdr:col>12</xdr:col>
      <xdr:colOff>247650</xdr:colOff>
      <xdr:row>106</xdr:row>
      <xdr:rowOff>76200</xdr:rowOff>
    </xdr:to>
    <xdr:graphicFrame macro="">
      <xdr:nvGraphicFramePr>
        <xdr:cNvPr id="7" name="Gráfico 6">
          <a:extLst>
            <a:ext uri="{FF2B5EF4-FFF2-40B4-BE49-F238E27FC236}">
              <a16:creationId xmlns:a16="http://schemas.microsoft.com/office/drawing/2014/main" id="{AF550A7B-68BA-48D4-8B00-03D5103F5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0</xdr:colOff>
      <xdr:row>59</xdr:row>
      <xdr:rowOff>0</xdr:rowOff>
    </xdr:from>
    <xdr:to>
      <xdr:col>19</xdr:col>
      <xdr:colOff>0</xdr:colOff>
      <xdr:row>73</xdr:row>
      <xdr:rowOff>76200</xdr:rowOff>
    </xdr:to>
    <xdr:graphicFrame macro="">
      <xdr:nvGraphicFramePr>
        <xdr:cNvPr id="8" name="Gráfico 7">
          <a:extLst>
            <a:ext uri="{FF2B5EF4-FFF2-40B4-BE49-F238E27FC236}">
              <a16:creationId xmlns:a16="http://schemas.microsoft.com/office/drawing/2014/main" id="{13B35FCF-6059-44BE-BBE0-48E83BA4E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0</xdr:row>
      <xdr:rowOff>1</xdr:rowOff>
    </xdr:from>
    <xdr:to>
      <xdr:col>12</xdr:col>
      <xdr:colOff>28575</xdr:colOff>
      <xdr:row>3</xdr:row>
      <xdr:rowOff>1</xdr:rowOff>
    </xdr:to>
    <xdr:sp macro="" textlink="">
      <xdr:nvSpPr>
        <xdr:cNvPr id="9" name="1 Título">
          <a:extLst>
            <a:ext uri="{FF2B5EF4-FFF2-40B4-BE49-F238E27FC236}">
              <a16:creationId xmlns:a16="http://schemas.microsoft.com/office/drawing/2014/main" id="{3227AEDE-3B98-429A-B2A7-DA5BF4E625BE}"/>
            </a:ext>
          </a:extLst>
        </xdr:cNvPr>
        <xdr:cNvSpPr txBox="1">
          <a:spLocks/>
        </xdr:cNvSpPr>
      </xdr:nvSpPr>
      <xdr:spPr>
        <a:xfrm>
          <a:off x="762000" y="1"/>
          <a:ext cx="9439275" cy="57150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8. Número de negociaciones durante el año</a:t>
          </a:r>
        </a:p>
      </xdr:txBody>
    </xdr:sp>
    <xdr:clientData/>
  </xdr:twoCellAnchor>
  <xdr:twoCellAnchor>
    <xdr:from>
      <xdr:col>1</xdr:col>
      <xdr:colOff>0</xdr:colOff>
      <xdr:row>3</xdr:row>
      <xdr:rowOff>0</xdr:rowOff>
    </xdr:from>
    <xdr:to>
      <xdr:col>18</xdr:col>
      <xdr:colOff>28575</xdr:colOff>
      <xdr:row>16</xdr:row>
      <xdr:rowOff>76200</xdr:rowOff>
    </xdr:to>
    <xdr:sp macro="" textlink="">
      <xdr:nvSpPr>
        <xdr:cNvPr id="10" name="9 CuadroTexto">
          <a:extLst>
            <a:ext uri="{FF2B5EF4-FFF2-40B4-BE49-F238E27FC236}">
              <a16:creationId xmlns:a16="http://schemas.microsoft.com/office/drawing/2014/main" id="{6267E9B9-3E6A-4094-91E0-BECCD426ED3E}"/>
            </a:ext>
          </a:extLst>
        </xdr:cNvPr>
        <xdr:cNvSpPr txBox="1"/>
      </xdr:nvSpPr>
      <xdr:spPr>
        <a:xfrm>
          <a:off x="762000" y="571500"/>
          <a:ext cx="14011275" cy="2552700"/>
        </a:xfrm>
        <a:prstGeom prst="rect">
          <a:avLst/>
        </a:prstGeom>
        <a:noFill/>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Se presenta el número  de negociaciones registradas en la plataforma SEGAS tanto para suministro como para transporte desagregado por mercado primario, secundario y otras transacciones del mercado mayorista. Los datos de esta sección fueron determinados con la sumatoria de la cantidad de contratos en Estado </a:t>
          </a:r>
          <a:r>
            <a:rPr lang="es-CO" sz="1400" i="1">
              <a:solidFill>
                <a:schemeClr val="dk1"/>
              </a:solidFill>
              <a:effectLst/>
              <a:latin typeface="+mn-lt"/>
              <a:ea typeface="+mn-ea"/>
              <a:cs typeface="+mn-cs"/>
            </a:rPr>
            <a:t>Registrado</a:t>
          </a:r>
          <a:r>
            <a:rPr lang="es-CO" sz="1400">
              <a:solidFill>
                <a:schemeClr val="dk1"/>
              </a:solidFill>
              <a:effectLst/>
              <a:latin typeface="+mn-lt"/>
              <a:ea typeface="+mn-ea"/>
              <a:cs typeface="+mn-cs"/>
            </a:rPr>
            <a:t> agrupados para 2016, 2017 y 2018 desagregado</a:t>
          </a:r>
          <a:r>
            <a:rPr lang="es-CO" sz="1400" baseline="0">
              <a:solidFill>
                <a:schemeClr val="dk1"/>
              </a:solidFill>
              <a:effectLst/>
              <a:latin typeface="+mn-lt"/>
              <a:ea typeface="+mn-ea"/>
              <a:cs typeface="+mn-cs"/>
            </a:rPr>
            <a:t> de forma</a:t>
          </a:r>
          <a:r>
            <a:rPr lang="es-CO" sz="1400">
              <a:solidFill>
                <a:schemeClr val="dk1"/>
              </a:solidFill>
              <a:effectLst/>
              <a:latin typeface="+mn-lt"/>
              <a:ea typeface="+mn-ea"/>
              <a:cs typeface="+mn-cs"/>
            </a:rPr>
            <a:t> mensual.</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CO" sz="1400">
              <a:solidFill>
                <a:schemeClr val="dk1"/>
              </a:solidFill>
              <a:effectLst/>
              <a:latin typeface="+mn-lt"/>
              <a:ea typeface="+mn-ea"/>
              <a:cs typeface="+mn-cs"/>
            </a:rPr>
            <a:t>Para el mercado primario durante 2018 se registraron 969 contratos de los cuales el 60% corresponde a Suministro y el 40% a Transporte. </a:t>
          </a:r>
        </a:p>
        <a:p>
          <a:pPr marL="0" marR="0" indent="0" defTabSz="914400" eaLnBrk="1" fontAlgn="auto" latinLnBrk="0" hangingPunct="1">
            <a:lnSpc>
              <a:spcPct val="100000"/>
            </a:lnSpc>
            <a:spcBef>
              <a:spcPts val="0"/>
            </a:spcBef>
            <a:spcAft>
              <a:spcPts val="0"/>
            </a:spcAft>
            <a:buClrTx/>
            <a:buSzTx/>
            <a:buFontTx/>
            <a:buNone/>
            <a:tabLst/>
            <a:defRPr/>
          </a:pPr>
          <a:r>
            <a:rPr lang="es-CO" sz="1400">
              <a:solidFill>
                <a:schemeClr val="dk1"/>
              </a:solidFill>
              <a:effectLst/>
              <a:latin typeface="+mn-lt"/>
              <a:ea typeface="+mn-ea"/>
              <a:cs typeface="+mn-cs"/>
            </a:rPr>
            <a:t>Para el mercado secundario en</a:t>
          </a:r>
          <a:r>
            <a:rPr lang="es-CO" sz="1400" baseline="0">
              <a:solidFill>
                <a:schemeClr val="dk1"/>
              </a:solidFill>
              <a:effectLst/>
              <a:latin typeface="+mn-lt"/>
              <a:ea typeface="+mn-ea"/>
              <a:cs typeface="+mn-cs"/>
            </a:rPr>
            <a:t> el mismo año </a:t>
          </a:r>
          <a:r>
            <a:rPr lang="es-CO" sz="1400">
              <a:solidFill>
                <a:schemeClr val="dk1"/>
              </a:solidFill>
              <a:effectLst/>
              <a:latin typeface="+mn-lt"/>
              <a:ea typeface="+mn-ea"/>
              <a:cs typeface="+mn-cs"/>
            </a:rPr>
            <a:t>se registraron 8,498 contratos en la plataforma SEGAS, de los cuales el 67% corresponden a contratos de suministro  y el restante 33% a negociaciones de transporte. Finalmente,  a</a:t>
          </a:r>
          <a:r>
            <a:rPr lang="es-CO" sz="1400" baseline="0">
              <a:solidFill>
                <a:schemeClr val="dk1"/>
              </a:solidFill>
              <a:effectLst/>
              <a:latin typeface="+mn-lt"/>
              <a:ea typeface="+mn-ea"/>
              <a:cs typeface="+mn-cs"/>
            </a:rPr>
            <a:t> lo largo de 2018 </a:t>
          </a:r>
          <a:r>
            <a:rPr lang="es-CO" sz="1400">
              <a:solidFill>
                <a:schemeClr val="dk1"/>
              </a:solidFill>
              <a:effectLst/>
              <a:latin typeface="+mn-lt"/>
              <a:ea typeface="+mn-ea"/>
              <a:cs typeface="+mn-cs"/>
            </a:rPr>
            <a:t>se registraron 1,938 contratos producto de negociaciones entre comercializadores y usuarios no regulados. Los cuales fueren distriuidos de la siguiente</a:t>
          </a:r>
          <a:r>
            <a:rPr lang="es-CO" sz="1400" baseline="0">
              <a:solidFill>
                <a:schemeClr val="dk1"/>
              </a:solidFill>
              <a:effectLst/>
              <a:latin typeface="+mn-lt"/>
              <a:ea typeface="+mn-ea"/>
              <a:cs typeface="+mn-cs"/>
            </a:rPr>
            <a:t> manera: 86% corresponden a contratos de suministro, 6% correponde a contratos de capacidad de transporte y el 8% corresponde a contratos de suminsitro y transporte.</a:t>
          </a:r>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CO" sz="1100" i="0">
              <a:solidFill>
                <a:schemeClr val="dk1"/>
              </a:solidFill>
              <a:effectLst/>
              <a:latin typeface="Cambria Math"/>
              <a:ea typeface="+mn-ea"/>
              <a:cs typeface="+mn-cs"/>
            </a:rPr>
            <a:t>𝑁</a:t>
          </a:r>
          <a:r>
            <a:rPr lang="es-CO" sz="1100" b="0" i="0">
              <a:solidFill>
                <a:schemeClr val="dk1"/>
              </a:solidFill>
              <a:effectLst/>
              <a:latin typeface="Cambria Math"/>
              <a:ea typeface="+mn-ea"/>
              <a:cs typeface="+mn-cs"/>
            </a:rPr>
            <a:t>° 𝑁𝑒𝑔𝑜𝑐𝑖𝑎𝑐𝑖𝑜𝑛𝑒𝑠 𝑎𝑛𝑢𝑎</a:t>
          </a:r>
          <a:r>
            <a:rPr lang="es-ES" sz="1100" i="0">
              <a:solidFill>
                <a:schemeClr val="dk1"/>
              </a:solidFill>
              <a:effectLst/>
              <a:latin typeface="+mn-lt"/>
              <a:ea typeface="+mn-ea"/>
              <a:cs typeface="+mn-cs"/>
            </a:rPr>
            <a:t>𝑙= </a:t>
          </a:r>
          <a:r>
            <a:rPr lang="es-CO" sz="1100" i="0">
              <a:solidFill>
                <a:schemeClr val="dk1"/>
              </a:solidFill>
              <a:effectLst/>
              <a:latin typeface="+mn-lt"/>
              <a:ea typeface="+mn-ea"/>
              <a:cs typeface="+mn-cs"/>
            </a:rPr>
            <a:t>∑1</a:t>
          </a:r>
          <a:r>
            <a:rPr lang="es-CO" sz="1100" b="0" i="0">
              <a:solidFill>
                <a:schemeClr val="dk1"/>
              </a:solidFill>
              <a:effectLst/>
              <a:latin typeface="+mn-lt"/>
              <a:ea typeface="+mn-ea"/>
              <a:cs typeface="+mn-cs"/>
            </a:rPr>
            <a:t>▒〖</a:t>
          </a:r>
          <a:r>
            <a:rPr lang="es-CO" sz="1100" b="0" i="0">
              <a:solidFill>
                <a:schemeClr val="dk1"/>
              </a:solidFill>
              <a:effectLst/>
              <a:latin typeface="Cambria Math"/>
              <a:ea typeface="+mn-ea"/>
              <a:cs typeface="+mn-cs"/>
            </a:rPr>
            <a:t>𝐶𝑎𝑛𝑡𝑖𝑑𝑎𝑑 𝑑𝑒 𝑐𝑜𝑛𝑡𝑟𝑎𝑡𝑜𝑠 𝑟𝑒𝑔𝑖𝑠𝑡𝑟𝑎𝑑𝑜𝑠 𝑒𝑛 𝑒𝑙 𝑎ñ𝑜</a:t>
          </a:r>
          <a:r>
            <a:rPr lang="es-CO" sz="1100" b="0" i="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es-CO"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Negociaciones</a:t>
          </a:r>
          <a:r>
            <a:rPr lang="es-ES" sz="1100" i="1" baseline="0">
              <a:solidFill>
                <a:schemeClr val="dk1"/>
              </a:solidFill>
              <a:effectLst/>
              <a:latin typeface="+mn-lt"/>
              <a:ea typeface="+mn-ea"/>
              <a:cs typeface="+mn-cs"/>
            </a:rPr>
            <a:t> 2018 - Negociaciones 2017)/(Negociaciones 2017)</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solidFill>
              <a:schemeClr val="dk1"/>
            </a:solidFill>
            <a:effectLst/>
            <a:latin typeface="+mn-lt"/>
            <a:ea typeface="+mn-ea"/>
            <a:cs typeface="+mn-cs"/>
          </a:endParaRPr>
        </a:p>
        <a:p>
          <a:endParaRPr lang="es-CO" sz="1800"/>
        </a:p>
      </xdr:txBody>
    </xdr:sp>
    <xdr:clientData/>
  </xdr:twoCellAnchor>
  <xdr:twoCellAnchor editAs="oneCell">
    <xdr:from>
      <xdr:col>16</xdr:col>
      <xdr:colOff>319659</xdr:colOff>
      <xdr:row>0</xdr:row>
      <xdr:rowOff>67236</xdr:rowOff>
    </xdr:from>
    <xdr:to>
      <xdr:col>17</xdr:col>
      <xdr:colOff>212003</xdr:colOff>
      <xdr:row>2</xdr:row>
      <xdr:rowOff>60276</xdr:rowOff>
    </xdr:to>
    <xdr:pic>
      <xdr:nvPicPr>
        <xdr:cNvPr id="11" name="Imagen 10">
          <a:hlinkClick xmlns:r="http://schemas.openxmlformats.org/officeDocument/2006/relationships" r:id="rId8"/>
          <a:extLst>
            <a:ext uri="{FF2B5EF4-FFF2-40B4-BE49-F238E27FC236}">
              <a16:creationId xmlns:a16="http://schemas.microsoft.com/office/drawing/2014/main" id="{25921CC7-A1D5-4829-A8B9-3B221B839A53}"/>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13542600" y="67236"/>
          <a:ext cx="654344" cy="374040"/>
        </a:xfrm>
        <a:prstGeom prst="rect">
          <a:avLst/>
        </a:prstGeom>
      </xdr:spPr>
    </xdr:pic>
    <xdr:clientData/>
  </xdr:twoCellAnchor>
  <xdr:twoCellAnchor editAs="oneCell">
    <xdr:from>
      <xdr:col>17</xdr:col>
      <xdr:colOff>497444</xdr:colOff>
      <xdr:row>1</xdr:row>
      <xdr:rowOff>18727</xdr:rowOff>
    </xdr:from>
    <xdr:to>
      <xdr:col>18</xdr:col>
      <xdr:colOff>73668</xdr:colOff>
      <xdr:row>2</xdr:row>
      <xdr:rowOff>60276</xdr:rowOff>
    </xdr:to>
    <xdr:pic>
      <xdr:nvPicPr>
        <xdr:cNvPr id="12" name="7 Imagen">
          <a:hlinkClick xmlns:r="http://schemas.openxmlformats.org/officeDocument/2006/relationships" r:id="rId10"/>
          <a:extLst>
            <a:ext uri="{FF2B5EF4-FFF2-40B4-BE49-F238E27FC236}">
              <a16:creationId xmlns:a16="http://schemas.microsoft.com/office/drawing/2014/main" id="{5B994D60-77C8-418D-8262-3714923DEDB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4482385" y="209227"/>
          <a:ext cx="338224" cy="232049"/>
        </a:xfrm>
        <a:prstGeom prst="rect">
          <a:avLst/>
        </a:prstGeom>
      </xdr:spPr>
    </xdr:pic>
    <xdr:clientData/>
  </xdr:twoCellAnchor>
  <xdr:twoCellAnchor editAs="oneCell">
    <xdr:from>
      <xdr:col>15</xdr:col>
      <xdr:colOff>481853</xdr:colOff>
      <xdr:row>1</xdr:row>
      <xdr:rowOff>4588</xdr:rowOff>
    </xdr:from>
    <xdr:to>
      <xdr:col>16</xdr:col>
      <xdr:colOff>63859</xdr:colOff>
      <xdr:row>2</xdr:row>
      <xdr:rowOff>60276</xdr:rowOff>
    </xdr:to>
    <xdr:pic>
      <xdr:nvPicPr>
        <xdr:cNvPr id="13" name="8 Imagen">
          <a:hlinkClick xmlns:r="http://schemas.openxmlformats.org/officeDocument/2006/relationships" r:id="rId12"/>
          <a:extLst>
            <a:ext uri="{FF2B5EF4-FFF2-40B4-BE49-F238E27FC236}">
              <a16:creationId xmlns:a16="http://schemas.microsoft.com/office/drawing/2014/main" id="{B6723C18-503D-44F6-B531-4E35CE922E7B}"/>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2942794" y="195088"/>
          <a:ext cx="344006" cy="246188"/>
        </a:xfrm>
        <a:prstGeom prst="rect">
          <a:avLst/>
        </a:prstGeom>
      </xdr:spPr>
    </xdr:pic>
    <xdr:clientData/>
  </xdr:twoCellAnchor>
  <xdr:twoCellAnchor>
    <xdr:from>
      <xdr:col>13</xdr:col>
      <xdr:colOff>0</xdr:colOff>
      <xdr:row>92</xdr:row>
      <xdr:rowOff>0</xdr:rowOff>
    </xdr:from>
    <xdr:to>
      <xdr:col>19</xdr:col>
      <xdr:colOff>0</xdr:colOff>
      <xdr:row>106</xdr:row>
      <xdr:rowOff>76200</xdr:rowOff>
    </xdr:to>
    <xdr:graphicFrame macro="">
      <xdr:nvGraphicFramePr>
        <xdr:cNvPr id="14" name="Gráfico 13">
          <a:extLst>
            <a:ext uri="{FF2B5EF4-FFF2-40B4-BE49-F238E27FC236}">
              <a16:creationId xmlns:a16="http://schemas.microsoft.com/office/drawing/2014/main" id="{34FA7AFD-7536-4A7A-BBF1-33EBB6E5CB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133350</xdr:colOff>
      <xdr:row>26</xdr:row>
      <xdr:rowOff>47625</xdr:rowOff>
    </xdr:from>
    <xdr:to>
      <xdr:col>18</xdr:col>
      <xdr:colOff>704851</xdr:colOff>
      <xdr:row>40</xdr:row>
      <xdr:rowOff>142876</xdr:rowOff>
    </xdr:to>
    <xdr:graphicFrame macro="">
      <xdr:nvGraphicFramePr>
        <xdr:cNvPr id="15" name="Gráfico 14">
          <a:extLst>
            <a:ext uri="{FF2B5EF4-FFF2-40B4-BE49-F238E27FC236}">
              <a16:creationId xmlns:a16="http://schemas.microsoft.com/office/drawing/2014/main" id="{DBBC5EF9-005E-412A-9CFE-29493FB704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19</xdr:col>
      <xdr:colOff>0</xdr:colOff>
      <xdr:row>59</xdr:row>
      <xdr:rowOff>0</xdr:rowOff>
    </xdr:from>
    <xdr:to>
      <xdr:col>25</xdr:col>
      <xdr:colOff>361950</xdr:colOff>
      <xdr:row>73</xdr:row>
      <xdr:rowOff>76200</xdr:rowOff>
    </xdr:to>
    <xdr:graphicFrame macro="">
      <xdr:nvGraphicFramePr>
        <xdr:cNvPr id="16" name="Gráfico 15">
          <a:extLst>
            <a:ext uri="{FF2B5EF4-FFF2-40B4-BE49-F238E27FC236}">
              <a16:creationId xmlns:a16="http://schemas.microsoft.com/office/drawing/2014/main" id="{26E912D1-9737-4764-A8C3-BE3445BBED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18</xdr:col>
      <xdr:colOff>9525</xdr:colOff>
      <xdr:row>2</xdr:row>
      <xdr:rowOff>142875</xdr:rowOff>
    </xdr:to>
    <xdr:sp macro="" textlink="">
      <xdr:nvSpPr>
        <xdr:cNvPr id="2" name="1 Título">
          <a:extLst>
            <a:ext uri="{FF2B5EF4-FFF2-40B4-BE49-F238E27FC236}">
              <a16:creationId xmlns:a16="http://schemas.microsoft.com/office/drawing/2014/main" id="{6C76492D-7523-475A-B220-69FE1618E3CB}"/>
            </a:ext>
          </a:extLst>
        </xdr:cNvPr>
        <xdr:cNvSpPr txBox="1">
          <a:spLocks/>
        </xdr:cNvSpPr>
      </xdr:nvSpPr>
      <xdr:spPr>
        <a:xfrm>
          <a:off x="762000" y="0"/>
          <a:ext cx="12963525" cy="52387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9. Número promedio de negociaciones diarias</a:t>
          </a:r>
        </a:p>
      </xdr:txBody>
    </xdr:sp>
    <xdr:clientData/>
  </xdr:twoCellAnchor>
  <xdr:twoCellAnchor>
    <xdr:from>
      <xdr:col>1</xdr:col>
      <xdr:colOff>0</xdr:colOff>
      <xdr:row>3</xdr:row>
      <xdr:rowOff>0</xdr:rowOff>
    </xdr:from>
    <xdr:to>
      <xdr:col>17</xdr:col>
      <xdr:colOff>657225</xdr:colOff>
      <xdr:row>11</xdr:row>
      <xdr:rowOff>85726</xdr:rowOff>
    </xdr:to>
    <xdr:sp macro="" textlink="">
      <xdr:nvSpPr>
        <xdr:cNvPr id="3" name="5 CuadroTexto">
          <a:extLst>
            <a:ext uri="{FF2B5EF4-FFF2-40B4-BE49-F238E27FC236}">
              <a16:creationId xmlns:a16="http://schemas.microsoft.com/office/drawing/2014/main" id="{EC53E1B7-76AA-4D6D-9748-EC021D71900D}"/>
            </a:ext>
          </a:extLst>
        </xdr:cNvPr>
        <xdr:cNvSpPr txBox="1"/>
      </xdr:nvSpPr>
      <xdr:spPr>
        <a:xfrm>
          <a:off x="762000" y="571500"/>
          <a:ext cx="12849225" cy="1609726"/>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Se presentan el número promedio de negociaciones diarias realizadas tanto en suministro como en transporte, este dato fue calculado teniendo como referencia la cantidad de contratos registrados en un mes sobre el número de días del mes a analizar. Esta información se presenta para mercado primario, secundario y otras transacciones del mercado mayorista. </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CO" sz="1100" i="0">
              <a:solidFill>
                <a:schemeClr val="dk1"/>
              </a:solidFill>
              <a:effectLst/>
              <a:latin typeface="Cambria Math"/>
              <a:ea typeface="+mn-ea"/>
              <a:cs typeface="+mn-cs"/>
            </a:rPr>
            <a:t>𝑁</a:t>
          </a:r>
          <a:r>
            <a:rPr lang="es-CO" sz="1100" b="0" i="0">
              <a:solidFill>
                <a:schemeClr val="dk1"/>
              </a:solidFill>
              <a:effectLst/>
              <a:latin typeface="Cambria Math"/>
              <a:ea typeface="+mn-ea"/>
              <a:cs typeface="+mn-cs"/>
            </a:rPr>
            <a:t>° 𝑝𝑟𝑜𝑚𝑒𝑑𝑖𝑜 𝑑𝑒 𝑛𝑒𝑔𝑜𝑐𝑖𝑎𝑐𝑖𝑜𝑛𝑒𝑠 𝑑𝑖𝑎𝑟𝑖𝑎𝑠</a:t>
          </a:r>
          <a:r>
            <a:rPr lang="es-ES" sz="1100" i="0">
              <a:solidFill>
                <a:schemeClr val="dk1"/>
              </a:solidFill>
              <a:effectLst/>
              <a:latin typeface="+mn-lt"/>
              <a:ea typeface="+mn-ea"/>
              <a:cs typeface="+mn-cs"/>
            </a:rPr>
            <a:t>=</a:t>
          </a:r>
          <a:r>
            <a:rPr lang="es-CO" sz="1100" i="0">
              <a:solidFill>
                <a:schemeClr val="dk1"/>
              </a:solidFill>
              <a:effectLst/>
              <a:latin typeface="+mn-lt"/>
              <a:ea typeface="+mn-ea"/>
              <a:cs typeface="+mn-cs"/>
            </a:rPr>
            <a:t>(</a:t>
          </a:r>
          <a:r>
            <a:rPr lang="es-ES" sz="1100" i="0">
              <a:solidFill>
                <a:schemeClr val="dk1"/>
              </a:solidFill>
              <a:effectLst/>
              <a:latin typeface="+mn-lt"/>
              <a:ea typeface="+mn-ea"/>
              <a:cs typeface="+mn-cs"/>
            </a:rPr>
            <a:t>∑</a:t>
          </a:r>
          <a:r>
            <a:rPr lang="es-CO" sz="1100" b="0" i="0">
              <a:solidFill>
                <a:schemeClr val="dk1"/>
              </a:solidFill>
              <a:effectLst/>
              <a:latin typeface="+mn-lt"/>
              <a:ea typeface="+mn-ea"/>
              <a:cs typeface="+mn-cs"/>
            </a:rPr>
            <a:t>▒</a:t>
          </a:r>
          <a:r>
            <a:rPr lang="es-ES" sz="1100" b="0" i="0">
              <a:solidFill>
                <a:schemeClr val="dk1"/>
              </a:solidFill>
              <a:effectLst/>
              <a:latin typeface="+mn-lt"/>
              <a:ea typeface="+mn-ea"/>
              <a:cs typeface="+mn-cs"/>
            </a:rPr>
            <a:t>〖</a:t>
          </a:r>
          <a:r>
            <a:rPr lang="es-CO" sz="1100" i="0">
              <a:solidFill>
                <a:schemeClr val="dk1"/>
              </a:solidFill>
              <a:effectLst/>
              <a:latin typeface="Cambria Math"/>
              <a:ea typeface="+mn-ea"/>
              <a:cs typeface="+mn-cs"/>
            </a:rPr>
            <a:t>𝐶</a:t>
          </a:r>
          <a:r>
            <a:rPr lang="es-CO" sz="1100" b="0" i="0">
              <a:solidFill>
                <a:schemeClr val="dk1"/>
              </a:solidFill>
              <a:effectLst/>
              <a:latin typeface="Cambria Math"/>
              <a:ea typeface="+mn-ea"/>
              <a:cs typeface="+mn-cs"/>
            </a:rPr>
            <a:t>𝑎𝑛𝑡𝑖𝑑𝑎𝑑 𝑑𝑒 𝑐𝑜𝑛𝑡𝑟𝑎𝑡𝑜𝑠 𝑟𝑒𝑔𝑖𝑠𝑡𝑟𝑎𝑑𝑜𝑠 𝑒𝑛 𝑒𝑙 𝑚𝑒𝑠</a:t>
          </a:r>
          <a:r>
            <a:rPr lang="es-ES" sz="1100" b="0" i="0">
              <a:solidFill>
                <a:schemeClr val="dk1"/>
              </a:solidFill>
              <a:effectLst/>
              <a:latin typeface="+mn-lt"/>
              <a:ea typeface="+mn-ea"/>
              <a:cs typeface="+mn-cs"/>
            </a:rPr>
            <a:t>〗</a:t>
          </a:r>
          <a:r>
            <a:rPr lang="es-CO" sz="1100" b="0" i="0">
              <a:solidFill>
                <a:schemeClr val="dk1"/>
              </a:solidFill>
              <a:effectLst/>
              <a:latin typeface="+mn-lt"/>
              <a:ea typeface="+mn-ea"/>
              <a:cs typeface="+mn-cs"/>
            </a:rPr>
            <a:t>)/(</a:t>
          </a:r>
          <a:r>
            <a:rPr lang="es-CO" sz="1100" b="0" i="0">
              <a:solidFill>
                <a:schemeClr val="dk1"/>
              </a:solidFill>
              <a:effectLst/>
              <a:latin typeface="Cambria Math"/>
              <a:ea typeface="+mn-ea"/>
              <a:cs typeface="+mn-cs"/>
            </a:rPr>
            <a:t>𝑁ú𝑚𝑒𝑟𝑜 𝑑𝑒 𝑑í𝑎𝑠 𝑑𝑒𝑙 𝑚𝑒𝑠</a:t>
          </a:r>
          <a:r>
            <a:rPr lang="es-CO" sz="1100" b="0" i="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s-CO"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Negociaciones</a:t>
          </a:r>
          <a:r>
            <a:rPr lang="es-ES" sz="1100" i="1" baseline="0">
              <a:solidFill>
                <a:schemeClr val="dk1"/>
              </a:solidFill>
              <a:effectLst/>
              <a:latin typeface="+mn-lt"/>
              <a:ea typeface="+mn-ea"/>
              <a:cs typeface="+mn-cs"/>
            </a:rPr>
            <a:t> 2018 - Negociaciones 2017)/(Negociaciones 2017)</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endParaRPr lang="es-CO" sz="1400">
            <a:solidFill>
              <a:schemeClr val="dk1"/>
            </a:solidFill>
            <a:effectLst/>
            <a:latin typeface="+mn-lt"/>
            <a:ea typeface="+mn-ea"/>
            <a:cs typeface="+mn-cs"/>
          </a:endParaRPr>
        </a:p>
        <a:p>
          <a:endParaRPr lang="es-CO" sz="1800"/>
        </a:p>
      </xdr:txBody>
    </xdr:sp>
    <xdr:clientData/>
  </xdr:twoCellAnchor>
  <xdr:twoCellAnchor editAs="oneCell">
    <xdr:from>
      <xdr:col>16</xdr:col>
      <xdr:colOff>190231</xdr:colOff>
      <xdr:row>0</xdr:row>
      <xdr:rowOff>66675</xdr:rowOff>
    </xdr:from>
    <xdr:to>
      <xdr:col>17</xdr:col>
      <xdr:colOff>82575</xdr:colOff>
      <xdr:row>2</xdr:row>
      <xdr:rowOff>59715</xdr:rowOff>
    </xdr:to>
    <xdr:pic>
      <xdr:nvPicPr>
        <xdr:cNvPr id="4" name="Imagen 3">
          <a:hlinkClick xmlns:r="http://schemas.openxmlformats.org/officeDocument/2006/relationships" r:id="rId1"/>
          <a:extLst>
            <a:ext uri="{FF2B5EF4-FFF2-40B4-BE49-F238E27FC236}">
              <a16:creationId xmlns:a16="http://schemas.microsoft.com/office/drawing/2014/main" id="{1D48D5F5-F1E3-47D4-9163-EB9F22381CC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382231" y="66675"/>
          <a:ext cx="654344" cy="374040"/>
        </a:xfrm>
        <a:prstGeom prst="rect">
          <a:avLst/>
        </a:prstGeom>
      </xdr:spPr>
    </xdr:pic>
    <xdr:clientData/>
  </xdr:twoCellAnchor>
  <xdr:twoCellAnchor editAs="oneCell">
    <xdr:from>
      <xdr:col>17</xdr:col>
      <xdr:colOff>368016</xdr:colOff>
      <xdr:row>1</xdr:row>
      <xdr:rowOff>18166</xdr:rowOff>
    </xdr:from>
    <xdr:to>
      <xdr:col>17</xdr:col>
      <xdr:colOff>706240</xdr:colOff>
      <xdr:row>2</xdr:row>
      <xdr:rowOff>59715</xdr:rowOff>
    </xdr:to>
    <xdr:pic>
      <xdr:nvPicPr>
        <xdr:cNvPr id="5" name="7 Imagen">
          <a:hlinkClick xmlns:r="http://schemas.openxmlformats.org/officeDocument/2006/relationships" r:id="rId3"/>
          <a:extLst>
            <a:ext uri="{FF2B5EF4-FFF2-40B4-BE49-F238E27FC236}">
              <a16:creationId xmlns:a16="http://schemas.microsoft.com/office/drawing/2014/main" id="{B26B38AD-1FD2-4E7A-AF77-90CC59BCAA1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322016" y="208666"/>
          <a:ext cx="338224" cy="232049"/>
        </a:xfrm>
        <a:prstGeom prst="rect">
          <a:avLst/>
        </a:prstGeom>
      </xdr:spPr>
    </xdr:pic>
    <xdr:clientData/>
  </xdr:twoCellAnchor>
  <xdr:twoCellAnchor editAs="oneCell">
    <xdr:from>
      <xdr:col>15</xdr:col>
      <xdr:colOff>352425</xdr:colOff>
      <xdr:row>1</xdr:row>
      <xdr:rowOff>4027</xdr:rowOff>
    </xdr:from>
    <xdr:to>
      <xdr:col>15</xdr:col>
      <xdr:colOff>696431</xdr:colOff>
      <xdr:row>2</xdr:row>
      <xdr:rowOff>59715</xdr:rowOff>
    </xdr:to>
    <xdr:pic>
      <xdr:nvPicPr>
        <xdr:cNvPr id="6" name="8 Imagen">
          <a:hlinkClick xmlns:r="http://schemas.openxmlformats.org/officeDocument/2006/relationships" r:id="rId5"/>
          <a:extLst>
            <a:ext uri="{FF2B5EF4-FFF2-40B4-BE49-F238E27FC236}">
              <a16:creationId xmlns:a16="http://schemas.microsoft.com/office/drawing/2014/main" id="{76D8D74B-9553-4B55-88BC-6ED29D3471C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782425" y="194527"/>
          <a:ext cx="344006" cy="2461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628650</xdr:colOff>
      <xdr:row>2</xdr:row>
      <xdr:rowOff>22410</xdr:rowOff>
    </xdr:to>
    <xdr:sp macro="" textlink="">
      <xdr:nvSpPr>
        <xdr:cNvPr id="3" name="1 Título">
          <a:extLst>
            <a:ext uri="{FF2B5EF4-FFF2-40B4-BE49-F238E27FC236}">
              <a16:creationId xmlns:a16="http://schemas.microsoft.com/office/drawing/2014/main" id="{46A803D4-91A1-40FD-A608-701EDE714165}"/>
            </a:ext>
          </a:extLst>
        </xdr:cNvPr>
        <xdr:cNvSpPr txBox="1">
          <a:spLocks/>
        </xdr:cNvSpPr>
      </xdr:nvSpPr>
      <xdr:spPr>
        <a:xfrm>
          <a:off x="762000" y="0"/>
          <a:ext cx="10239375" cy="40341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10. Índices de mercado </a:t>
          </a:r>
        </a:p>
      </xdr:txBody>
    </xdr:sp>
    <xdr:clientData/>
  </xdr:twoCellAnchor>
  <xdr:twoCellAnchor>
    <xdr:from>
      <xdr:col>1</xdr:col>
      <xdr:colOff>0</xdr:colOff>
      <xdr:row>3</xdr:row>
      <xdr:rowOff>0</xdr:rowOff>
    </xdr:from>
    <xdr:to>
      <xdr:col>10</xdr:col>
      <xdr:colOff>619125</xdr:colOff>
      <xdr:row>5</xdr:row>
      <xdr:rowOff>89647</xdr:rowOff>
    </xdr:to>
    <xdr:sp macro="" textlink="">
      <xdr:nvSpPr>
        <xdr:cNvPr id="4" name="1 Título">
          <a:extLst>
            <a:ext uri="{FF2B5EF4-FFF2-40B4-BE49-F238E27FC236}">
              <a16:creationId xmlns:a16="http://schemas.microsoft.com/office/drawing/2014/main" id="{473400F5-D8B2-4E14-8EDA-0EBF65FEACFA}"/>
            </a:ext>
          </a:extLst>
        </xdr:cNvPr>
        <xdr:cNvSpPr txBox="1">
          <a:spLocks/>
        </xdr:cNvSpPr>
      </xdr:nvSpPr>
      <xdr:spPr>
        <a:xfrm>
          <a:off x="762000" y="571500"/>
          <a:ext cx="10229850" cy="470647"/>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10.1.</a:t>
          </a:r>
          <a:r>
            <a:rPr lang="es-CO" sz="2400" b="1" baseline="0">
              <a:solidFill>
                <a:schemeClr val="accent6"/>
              </a:solidFill>
              <a:effectLst>
                <a:outerShdw blurRad="38100" dist="38100" dir="2700000" algn="tl">
                  <a:srgbClr val="000000">
                    <a:alpha val="43137"/>
                  </a:srgbClr>
                </a:outerShdw>
              </a:effectLst>
            </a:rPr>
            <a:t> </a:t>
          </a:r>
          <a:r>
            <a:rPr lang="es-CO" sz="2400" b="1">
              <a:solidFill>
                <a:schemeClr val="accent6"/>
              </a:solidFill>
              <a:effectLst>
                <a:outerShdw blurRad="38100" dist="38100" dir="2700000" algn="tl">
                  <a:srgbClr val="000000">
                    <a:alpha val="43137"/>
                  </a:srgbClr>
                </a:outerShdw>
              </a:effectLst>
            </a:rPr>
            <a:t>Cantidad</a:t>
          </a:r>
          <a:r>
            <a:rPr lang="es-CO" sz="2400" b="1" baseline="0">
              <a:solidFill>
                <a:schemeClr val="accent6"/>
              </a:solidFill>
              <a:effectLst>
                <a:outerShdw blurRad="38100" dist="38100" dir="2700000" algn="tl">
                  <a:srgbClr val="000000">
                    <a:alpha val="43137"/>
                  </a:srgbClr>
                </a:outerShdw>
              </a:effectLst>
            </a:rPr>
            <a:t> de energía negociada </a:t>
          </a:r>
          <a:r>
            <a:rPr lang="es-CO" sz="2400" b="1">
              <a:solidFill>
                <a:schemeClr val="accent6"/>
              </a:solidFill>
              <a:effectLst>
                <a:outerShdw blurRad="38100" dist="38100" dir="2700000" algn="tl">
                  <a:srgbClr val="000000">
                    <a:alpha val="43137"/>
                  </a:srgbClr>
                </a:outerShdw>
              </a:effectLst>
            </a:rPr>
            <a:t>2018</a:t>
          </a:r>
        </a:p>
      </xdr:txBody>
    </xdr:sp>
    <xdr:clientData/>
  </xdr:twoCellAnchor>
  <xdr:twoCellAnchor>
    <xdr:from>
      <xdr:col>0</xdr:col>
      <xdr:colOff>752476</xdr:colOff>
      <xdr:row>6</xdr:row>
      <xdr:rowOff>28575</xdr:rowOff>
    </xdr:from>
    <xdr:to>
      <xdr:col>10</xdr:col>
      <xdr:colOff>609600</xdr:colOff>
      <xdr:row>10</xdr:row>
      <xdr:rowOff>66674</xdr:rowOff>
    </xdr:to>
    <xdr:sp macro="" textlink="">
      <xdr:nvSpPr>
        <xdr:cNvPr id="5" name="20 CuadroTexto">
          <a:extLst>
            <a:ext uri="{FF2B5EF4-FFF2-40B4-BE49-F238E27FC236}">
              <a16:creationId xmlns:a16="http://schemas.microsoft.com/office/drawing/2014/main" id="{02661125-37F9-45FC-8AF6-2A48EC024F2F}"/>
            </a:ext>
          </a:extLst>
        </xdr:cNvPr>
        <xdr:cNvSpPr txBox="1"/>
      </xdr:nvSpPr>
      <xdr:spPr>
        <a:xfrm>
          <a:off x="752476" y="1171575"/>
          <a:ext cx="10229849" cy="800099"/>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incluyen algunos aspectos destacados del registro de las cantidades de energía que fueron negociadas para el mercado primario, secundario y otras transacciones del mercado mayorista.</a:t>
          </a:r>
          <a:endParaRPr lang="es-CO" sz="1400" baseline="0">
            <a:solidFill>
              <a:schemeClr val="dk1"/>
            </a:solidFill>
            <a:effectLst/>
            <a:latin typeface="+mn-lt"/>
            <a:ea typeface="+mn-ea"/>
            <a:cs typeface="+mn-cs"/>
          </a:endParaRPr>
        </a:p>
      </xdr:txBody>
    </xdr:sp>
    <xdr:clientData/>
  </xdr:twoCellAnchor>
  <xdr:twoCellAnchor>
    <xdr:from>
      <xdr:col>4</xdr:col>
      <xdr:colOff>328611</xdr:colOff>
      <xdr:row>11</xdr:row>
      <xdr:rowOff>190501</xdr:rowOff>
    </xdr:from>
    <xdr:to>
      <xdr:col>10</xdr:col>
      <xdr:colOff>676275</xdr:colOff>
      <xdr:row>23</xdr:row>
      <xdr:rowOff>142876</xdr:rowOff>
    </xdr:to>
    <xdr:graphicFrame macro="">
      <xdr:nvGraphicFramePr>
        <xdr:cNvPr id="7" name="Gráfico 6">
          <a:extLst>
            <a:ext uri="{FF2B5EF4-FFF2-40B4-BE49-F238E27FC236}">
              <a16:creationId xmlns:a16="http://schemas.microsoft.com/office/drawing/2014/main" id="{3D418D6A-2E17-417D-AFF1-229CD135BF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25</xdr:row>
      <xdr:rowOff>0</xdr:rowOff>
    </xdr:from>
    <xdr:to>
      <xdr:col>10</xdr:col>
      <xdr:colOff>704850</xdr:colOff>
      <xdr:row>27</xdr:row>
      <xdr:rowOff>66675</xdr:rowOff>
    </xdr:to>
    <xdr:sp macro="" textlink="">
      <xdr:nvSpPr>
        <xdr:cNvPr id="8" name="1 Título">
          <a:extLst>
            <a:ext uri="{FF2B5EF4-FFF2-40B4-BE49-F238E27FC236}">
              <a16:creationId xmlns:a16="http://schemas.microsoft.com/office/drawing/2014/main" id="{0EAB7FA7-DC44-4F4A-B89C-9107AA90BBAE}"/>
            </a:ext>
          </a:extLst>
        </xdr:cNvPr>
        <xdr:cNvSpPr txBox="1">
          <a:spLocks/>
        </xdr:cNvSpPr>
      </xdr:nvSpPr>
      <xdr:spPr>
        <a:xfrm>
          <a:off x="762000" y="5210175"/>
          <a:ext cx="10315575" cy="44767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10.2. Cantidad</a:t>
          </a:r>
          <a:r>
            <a:rPr lang="es-CO" sz="2400" b="1" baseline="0">
              <a:solidFill>
                <a:schemeClr val="accent6"/>
              </a:solidFill>
              <a:effectLst>
                <a:outerShdw blurRad="38100" dist="38100" dir="2700000" algn="tl">
                  <a:srgbClr val="000000">
                    <a:alpha val="43137"/>
                  </a:srgbClr>
                </a:outerShdw>
              </a:effectLst>
            </a:rPr>
            <a:t> de energía negociada por modalidad contractual </a:t>
          </a:r>
          <a:r>
            <a:rPr lang="es-CO" sz="2400" b="1">
              <a:solidFill>
                <a:schemeClr val="accent6"/>
              </a:solidFill>
              <a:effectLst>
                <a:outerShdw blurRad="38100" dist="38100" dir="2700000" algn="tl">
                  <a:srgbClr val="000000">
                    <a:alpha val="43137"/>
                  </a:srgbClr>
                </a:outerShdw>
              </a:effectLst>
            </a:rPr>
            <a:t>2018</a:t>
          </a:r>
        </a:p>
      </xdr:txBody>
    </xdr:sp>
    <xdr:clientData/>
  </xdr:twoCellAnchor>
  <xdr:twoCellAnchor>
    <xdr:from>
      <xdr:col>1</xdr:col>
      <xdr:colOff>0</xdr:colOff>
      <xdr:row>28</xdr:row>
      <xdr:rowOff>1</xdr:rowOff>
    </xdr:from>
    <xdr:to>
      <xdr:col>10</xdr:col>
      <xdr:colOff>685800</xdr:colOff>
      <xdr:row>31</xdr:row>
      <xdr:rowOff>38100</xdr:rowOff>
    </xdr:to>
    <xdr:sp macro="" textlink="">
      <xdr:nvSpPr>
        <xdr:cNvPr id="9" name="23 CuadroTexto">
          <a:extLst>
            <a:ext uri="{FF2B5EF4-FFF2-40B4-BE49-F238E27FC236}">
              <a16:creationId xmlns:a16="http://schemas.microsoft.com/office/drawing/2014/main" id="{282EB79C-8323-4E26-A989-19E41C169A4F}"/>
            </a:ext>
          </a:extLst>
        </xdr:cNvPr>
        <xdr:cNvSpPr txBox="1"/>
      </xdr:nvSpPr>
      <xdr:spPr>
        <a:xfrm>
          <a:off x="762000" y="5781676"/>
          <a:ext cx="10296525" cy="609599"/>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incluyen algunos aspectos destacados del registro de las cantidades de energía por modalidad contractual que fueron negociadas para el mercado primario,</a:t>
          </a:r>
          <a:r>
            <a:rPr lang="es-CO" sz="1400" baseline="0">
              <a:solidFill>
                <a:schemeClr val="dk1"/>
              </a:solidFill>
              <a:effectLst/>
              <a:latin typeface="+mn-lt"/>
              <a:ea typeface="+mn-ea"/>
              <a:cs typeface="+mn-cs"/>
            </a:rPr>
            <a:t> </a:t>
          </a:r>
          <a:r>
            <a:rPr lang="es-CO" sz="1400">
              <a:solidFill>
                <a:schemeClr val="dk1"/>
              </a:solidFill>
              <a:effectLst/>
              <a:latin typeface="+mn-lt"/>
              <a:ea typeface="+mn-ea"/>
              <a:cs typeface="+mn-cs"/>
            </a:rPr>
            <a:t>secundario y otras</a:t>
          </a:r>
          <a:r>
            <a:rPr lang="es-CO" sz="1400" baseline="0">
              <a:solidFill>
                <a:schemeClr val="dk1"/>
              </a:solidFill>
              <a:effectLst/>
              <a:latin typeface="+mn-lt"/>
              <a:ea typeface="+mn-ea"/>
              <a:cs typeface="+mn-cs"/>
            </a:rPr>
            <a:t> transacciones del mercado mayorista.</a:t>
          </a:r>
        </a:p>
      </xdr:txBody>
    </xdr:sp>
    <xdr:clientData/>
  </xdr:twoCellAnchor>
  <xdr:twoCellAnchor>
    <xdr:from>
      <xdr:col>5</xdr:col>
      <xdr:colOff>57150</xdr:colOff>
      <xdr:row>32</xdr:row>
      <xdr:rowOff>9525</xdr:rowOff>
    </xdr:from>
    <xdr:to>
      <xdr:col>10</xdr:col>
      <xdr:colOff>666750</xdr:colOff>
      <xdr:row>44</xdr:row>
      <xdr:rowOff>19050</xdr:rowOff>
    </xdr:to>
    <xdr:graphicFrame macro="">
      <xdr:nvGraphicFramePr>
        <xdr:cNvPr id="10" name="Gráfico 9">
          <a:extLst>
            <a:ext uri="{FF2B5EF4-FFF2-40B4-BE49-F238E27FC236}">
              <a16:creationId xmlns:a16="http://schemas.microsoft.com/office/drawing/2014/main" id="{A08A49FE-B9B5-479F-9C4A-296622EAEC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57150</xdr:colOff>
      <xdr:row>45</xdr:row>
      <xdr:rowOff>76200</xdr:rowOff>
    </xdr:from>
    <xdr:to>
      <xdr:col>10</xdr:col>
      <xdr:colOff>676275</xdr:colOff>
      <xdr:row>55</xdr:row>
      <xdr:rowOff>28575</xdr:rowOff>
    </xdr:to>
    <xdr:graphicFrame macro="">
      <xdr:nvGraphicFramePr>
        <xdr:cNvPr id="11" name="Gráfico 10">
          <a:extLst>
            <a:ext uri="{FF2B5EF4-FFF2-40B4-BE49-F238E27FC236}">
              <a16:creationId xmlns:a16="http://schemas.microsoft.com/office/drawing/2014/main" id="{FAE10C6D-9CAE-4F23-AF2F-D16D718F6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56</xdr:row>
      <xdr:rowOff>0</xdr:rowOff>
    </xdr:from>
    <xdr:to>
      <xdr:col>10</xdr:col>
      <xdr:colOff>723900</xdr:colOff>
      <xdr:row>68</xdr:row>
      <xdr:rowOff>0</xdr:rowOff>
    </xdr:to>
    <xdr:graphicFrame macro="">
      <xdr:nvGraphicFramePr>
        <xdr:cNvPr id="12" name="Gráfico 11">
          <a:extLst>
            <a:ext uri="{FF2B5EF4-FFF2-40B4-BE49-F238E27FC236}">
              <a16:creationId xmlns:a16="http://schemas.microsoft.com/office/drawing/2014/main" id="{7A1EB5F1-56B0-47F2-9178-69159AF4BA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68</xdr:row>
      <xdr:rowOff>0</xdr:rowOff>
    </xdr:from>
    <xdr:to>
      <xdr:col>10</xdr:col>
      <xdr:colOff>733425</xdr:colOff>
      <xdr:row>70</xdr:row>
      <xdr:rowOff>9525</xdr:rowOff>
    </xdr:to>
    <xdr:sp macro="" textlink="">
      <xdr:nvSpPr>
        <xdr:cNvPr id="13" name="1 Título">
          <a:extLst>
            <a:ext uri="{FF2B5EF4-FFF2-40B4-BE49-F238E27FC236}">
              <a16:creationId xmlns:a16="http://schemas.microsoft.com/office/drawing/2014/main" id="{635DB113-C2F6-467D-BC0A-230EADC999EE}"/>
            </a:ext>
          </a:extLst>
        </xdr:cNvPr>
        <xdr:cNvSpPr txBox="1">
          <a:spLocks/>
        </xdr:cNvSpPr>
      </xdr:nvSpPr>
      <xdr:spPr>
        <a:xfrm>
          <a:off x="762000" y="13706475"/>
          <a:ext cx="10344150" cy="39052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10.3. Subastas</a:t>
          </a:r>
        </a:p>
      </xdr:txBody>
    </xdr:sp>
    <xdr:clientData/>
  </xdr:twoCellAnchor>
  <xdr:twoCellAnchor>
    <xdr:from>
      <xdr:col>1</xdr:col>
      <xdr:colOff>19050</xdr:colOff>
      <xdr:row>70</xdr:row>
      <xdr:rowOff>133350</xdr:rowOff>
    </xdr:from>
    <xdr:to>
      <xdr:col>10</xdr:col>
      <xdr:colOff>771525</xdr:colOff>
      <xdr:row>73</xdr:row>
      <xdr:rowOff>114300</xdr:rowOff>
    </xdr:to>
    <xdr:sp macro="" textlink="">
      <xdr:nvSpPr>
        <xdr:cNvPr id="14" name="4 CuadroTexto">
          <a:extLst>
            <a:ext uri="{FF2B5EF4-FFF2-40B4-BE49-F238E27FC236}">
              <a16:creationId xmlns:a16="http://schemas.microsoft.com/office/drawing/2014/main" id="{87F09C70-1DF5-4CF9-A6B4-03215BF313FB}"/>
            </a:ext>
          </a:extLst>
        </xdr:cNvPr>
        <xdr:cNvSpPr txBox="1"/>
      </xdr:nvSpPr>
      <xdr:spPr>
        <a:xfrm>
          <a:off x="781050" y="14220825"/>
          <a:ext cx="10363200" cy="552450"/>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s-CO" sz="1400">
              <a:solidFill>
                <a:schemeClr val="dk1"/>
              </a:solidFill>
              <a:effectLst/>
              <a:latin typeface="+mn-lt"/>
              <a:ea typeface="+mn-ea"/>
              <a:cs typeface="+mn-cs"/>
            </a:rPr>
            <a:t>En esta sección se incluyen datos relacionados con el comportamiento del proceso úselo o véndalo de corto plazo tanto para suministro como para transporte.</a:t>
          </a:r>
          <a:endParaRPr lang="es-CO" sz="2400"/>
        </a:p>
      </xdr:txBody>
    </xdr:sp>
    <xdr:clientData/>
  </xdr:twoCellAnchor>
  <xdr:twoCellAnchor>
    <xdr:from>
      <xdr:col>6</xdr:col>
      <xdr:colOff>276225</xdr:colOff>
      <xdr:row>74</xdr:row>
      <xdr:rowOff>9524</xdr:rowOff>
    </xdr:from>
    <xdr:to>
      <xdr:col>10</xdr:col>
      <xdr:colOff>771525</xdr:colOff>
      <xdr:row>89</xdr:row>
      <xdr:rowOff>171449</xdr:rowOff>
    </xdr:to>
    <xdr:graphicFrame macro="">
      <xdr:nvGraphicFramePr>
        <xdr:cNvPr id="18" name="Gráfico 17">
          <a:extLst>
            <a:ext uri="{FF2B5EF4-FFF2-40B4-BE49-F238E27FC236}">
              <a16:creationId xmlns:a16="http://schemas.microsoft.com/office/drawing/2014/main" id="{D8F4FE46-761D-46DD-8E09-B8D5E6BECC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266699</xdr:colOff>
      <xdr:row>91</xdr:row>
      <xdr:rowOff>0</xdr:rowOff>
    </xdr:from>
    <xdr:to>
      <xdr:col>10</xdr:col>
      <xdr:colOff>771524</xdr:colOff>
      <xdr:row>107</xdr:row>
      <xdr:rowOff>0</xdr:rowOff>
    </xdr:to>
    <xdr:graphicFrame macro="">
      <xdr:nvGraphicFramePr>
        <xdr:cNvPr id="19" name="Gráfico 18">
          <a:extLst>
            <a:ext uri="{FF2B5EF4-FFF2-40B4-BE49-F238E27FC236}">
              <a16:creationId xmlns:a16="http://schemas.microsoft.com/office/drawing/2014/main" id="{1EA8B6AB-5D1D-4500-B62B-F5A1DAE5E8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285750</xdr:colOff>
      <xdr:row>108</xdr:row>
      <xdr:rowOff>0</xdr:rowOff>
    </xdr:from>
    <xdr:to>
      <xdr:col>10</xdr:col>
      <xdr:colOff>790575</xdr:colOff>
      <xdr:row>124</xdr:row>
      <xdr:rowOff>0</xdr:rowOff>
    </xdr:to>
    <xdr:graphicFrame macro="">
      <xdr:nvGraphicFramePr>
        <xdr:cNvPr id="20" name="Gráfico 19">
          <a:extLst>
            <a:ext uri="{FF2B5EF4-FFF2-40B4-BE49-F238E27FC236}">
              <a16:creationId xmlns:a16="http://schemas.microsoft.com/office/drawing/2014/main" id="{80DFE241-55C9-42D0-BC4B-7CDF202FD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285750</xdr:colOff>
      <xdr:row>125</xdr:row>
      <xdr:rowOff>0</xdr:rowOff>
    </xdr:from>
    <xdr:to>
      <xdr:col>10</xdr:col>
      <xdr:colOff>790575</xdr:colOff>
      <xdr:row>141</xdr:row>
      <xdr:rowOff>0</xdr:rowOff>
    </xdr:to>
    <xdr:graphicFrame macro="">
      <xdr:nvGraphicFramePr>
        <xdr:cNvPr id="21" name="Gráfico 20">
          <a:extLst>
            <a:ext uri="{FF2B5EF4-FFF2-40B4-BE49-F238E27FC236}">
              <a16:creationId xmlns:a16="http://schemas.microsoft.com/office/drawing/2014/main" id="{8D03285C-5E52-4D65-8AA3-110F1973FD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xdr:colOff>
      <xdr:row>156</xdr:row>
      <xdr:rowOff>0</xdr:rowOff>
    </xdr:from>
    <xdr:to>
      <xdr:col>10</xdr:col>
      <xdr:colOff>895351</xdr:colOff>
      <xdr:row>158</xdr:row>
      <xdr:rowOff>95250</xdr:rowOff>
    </xdr:to>
    <xdr:sp macro="" textlink="">
      <xdr:nvSpPr>
        <xdr:cNvPr id="22" name="1 Título">
          <a:extLst>
            <a:ext uri="{FF2B5EF4-FFF2-40B4-BE49-F238E27FC236}">
              <a16:creationId xmlns:a16="http://schemas.microsoft.com/office/drawing/2014/main" id="{064DC8C3-819B-4E4F-8147-BDC0C1B2E518}"/>
            </a:ext>
          </a:extLst>
        </xdr:cNvPr>
        <xdr:cNvSpPr txBox="1">
          <a:spLocks/>
        </xdr:cNvSpPr>
      </xdr:nvSpPr>
      <xdr:spPr>
        <a:xfrm>
          <a:off x="762001" y="30680025"/>
          <a:ext cx="11925300" cy="4762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Proceso de comercialización 2018 - Negociaciones Bilaterales</a:t>
          </a:r>
        </a:p>
      </xdr:txBody>
    </xdr:sp>
    <xdr:clientData/>
  </xdr:twoCellAnchor>
  <xdr:twoCellAnchor editAs="oneCell">
    <xdr:from>
      <xdr:col>9</xdr:col>
      <xdr:colOff>914131</xdr:colOff>
      <xdr:row>1</xdr:row>
      <xdr:rowOff>95250</xdr:rowOff>
    </xdr:from>
    <xdr:to>
      <xdr:col>10</xdr:col>
      <xdr:colOff>63525</xdr:colOff>
      <xdr:row>3</xdr:row>
      <xdr:rowOff>88290</xdr:rowOff>
    </xdr:to>
    <xdr:pic>
      <xdr:nvPicPr>
        <xdr:cNvPr id="23" name="Imagen 22">
          <a:hlinkClick xmlns:r="http://schemas.openxmlformats.org/officeDocument/2006/relationships" r:id="rId9"/>
          <a:extLst>
            <a:ext uri="{FF2B5EF4-FFF2-40B4-BE49-F238E27FC236}">
              <a16:creationId xmlns:a16="http://schemas.microsoft.com/office/drawing/2014/main" id="{3E598E95-ADC6-4D3E-A013-1E50D3FDC979}"/>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a:stretch/>
      </xdr:blipFill>
      <xdr:spPr>
        <a:xfrm>
          <a:off x="11401156" y="285750"/>
          <a:ext cx="654344" cy="374040"/>
        </a:xfrm>
        <a:prstGeom prst="rect">
          <a:avLst/>
        </a:prstGeom>
      </xdr:spPr>
    </xdr:pic>
    <xdr:clientData/>
  </xdr:twoCellAnchor>
  <xdr:twoCellAnchor editAs="oneCell">
    <xdr:from>
      <xdr:col>9</xdr:col>
      <xdr:colOff>371475</xdr:colOff>
      <xdr:row>1</xdr:row>
      <xdr:rowOff>142875</xdr:rowOff>
    </xdr:from>
    <xdr:to>
      <xdr:col>9</xdr:col>
      <xdr:colOff>715481</xdr:colOff>
      <xdr:row>3</xdr:row>
      <xdr:rowOff>69240</xdr:rowOff>
    </xdr:to>
    <xdr:pic>
      <xdr:nvPicPr>
        <xdr:cNvPr id="25" name="8 Imagen">
          <a:hlinkClick xmlns:r="http://schemas.openxmlformats.org/officeDocument/2006/relationships" r:id="rId11"/>
          <a:extLst>
            <a:ext uri="{FF2B5EF4-FFF2-40B4-BE49-F238E27FC236}">
              <a16:creationId xmlns:a16="http://schemas.microsoft.com/office/drawing/2014/main" id="{5A4B2F89-F22A-4ACD-A5E5-070E2E63A2A7}"/>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858500" y="333375"/>
          <a:ext cx="344006" cy="307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3581400</xdr:colOff>
      <xdr:row>0</xdr:row>
      <xdr:rowOff>0</xdr:rowOff>
    </xdr:from>
    <xdr:to>
      <xdr:col>3</xdr:col>
      <xdr:colOff>314325</xdr:colOff>
      <xdr:row>4</xdr:row>
      <xdr:rowOff>15875</xdr:rowOff>
    </xdr:to>
    <xdr:pic>
      <xdr:nvPicPr>
        <xdr:cNvPr id="2" name="Imagen 1">
          <a:extLst>
            <a:ext uri="{FF2B5EF4-FFF2-40B4-BE49-F238E27FC236}">
              <a16:creationId xmlns:a16="http://schemas.microsoft.com/office/drawing/2014/main" id="{8C190ADE-B13E-4C60-9E56-4D7117CA24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925" y="0"/>
          <a:ext cx="1866900" cy="77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723901</xdr:colOff>
      <xdr:row>0</xdr:row>
      <xdr:rowOff>180974</xdr:rowOff>
    </xdr:from>
    <xdr:to>
      <xdr:col>3</xdr:col>
      <xdr:colOff>428625</xdr:colOff>
      <xdr:row>3</xdr:row>
      <xdr:rowOff>152399</xdr:rowOff>
    </xdr:to>
    <xdr:sp macro="" textlink="">
      <xdr:nvSpPr>
        <xdr:cNvPr id="3" name="1 Título">
          <a:extLst>
            <a:ext uri="{FF2B5EF4-FFF2-40B4-BE49-F238E27FC236}">
              <a16:creationId xmlns:a16="http://schemas.microsoft.com/office/drawing/2014/main" id="{24AB7B16-43E1-43F7-BB20-6C8DEBBB2E5D}"/>
            </a:ext>
          </a:extLst>
        </xdr:cNvPr>
        <xdr:cNvSpPr txBox="1">
          <a:spLocks/>
        </xdr:cNvSpPr>
      </xdr:nvSpPr>
      <xdr:spPr>
        <a:xfrm>
          <a:off x="723901" y="180974"/>
          <a:ext cx="6305549" cy="54292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6"/>
              </a:solidFill>
              <a:effectLst>
                <a:outerShdw blurRad="38100" dist="38100" dir="2700000" algn="tl">
                  <a:srgbClr val="000000">
                    <a:alpha val="43137"/>
                  </a:srgbClr>
                </a:outerShdw>
              </a:effectLst>
            </a:rPr>
            <a:t>Índice</a:t>
          </a:r>
          <a:r>
            <a:rPr lang="es-CO" sz="3200" b="1">
              <a:solidFill>
                <a:schemeClr val="tx2"/>
              </a:solidFill>
              <a:effectLst>
                <a:outerShdw blurRad="38100" dist="38100" dir="2700000" algn="tl">
                  <a:srgbClr val="000000">
                    <a:alpha val="43137"/>
                  </a:srgbClr>
                </a:outerShdw>
              </a:effectLst>
            </a:rPr>
            <a:t> </a:t>
          </a:r>
        </a:p>
      </xdr:txBody>
    </xdr:sp>
    <xdr:clientData/>
  </xdr:twoCellAnchor>
  <xdr:twoCellAnchor>
    <xdr:from>
      <xdr:col>1</xdr:col>
      <xdr:colOff>57150</xdr:colOff>
      <xdr:row>4</xdr:row>
      <xdr:rowOff>142874</xdr:rowOff>
    </xdr:from>
    <xdr:to>
      <xdr:col>3</xdr:col>
      <xdr:colOff>257175</xdr:colOff>
      <xdr:row>9</xdr:row>
      <xdr:rowOff>180975</xdr:rowOff>
    </xdr:to>
    <xdr:sp macro="" textlink="">
      <xdr:nvSpPr>
        <xdr:cNvPr id="4" name="3 CuadroTexto">
          <a:extLst>
            <a:ext uri="{FF2B5EF4-FFF2-40B4-BE49-F238E27FC236}">
              <a16:creationId xmlns:a16="http://schemas.microsoft.com/office/drawing/2014/main" id="{2F409243-65BE-4310-BEC5-8BB7DF4DF5D7}"/>
            </a:ext>
          </a:extLst>
        </xdr:cNvPr>
        <xdr:cNvSpPr txBox="1"/>
      </xdr:nvSpPr>
      <xdr:spPr>
        <a:xfrm>
          <a:off x="819150" y="904874"/>
          <a:ext cx="6038850" cy="990601"/>
        </a:xfrm>
        <a:prstGeom prst="rect">
          <a:avLst/>
        </a:prstGeom>
        <a:ln w="19050">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100" b="1" i="1"/>
            <a:t>Instrucciones</a:t>
          </a:r>
        </a:p>
        <a:p>
          <a:endParaRPr lang="es-CO" sz="1100" b="1" i="1"/>
        </a:p>
        <a:p>
          <a:r>
            <a:rPr lang="es-CO" sz="1100"/>
            <a:t>Este Informe cuenta con</a:t>
          </a:r>
          <a:r>
            <a:rPr lang="es-CO" sz="1100" baseline="0"/>
            <a:t> 10 secciones a las cuales el lector podrá acceder activando el hipervínculo del tema de su interés. En cada sección encontrará el siguiente ícono              que le permitirá regresar al índice. </a:t>
          </a:r>
          <a:endParaRPr lang="es-CO" sz="1100"/>
        </a:p>
      </xdr:txBody>
    </xdr:sp>
    <xdr:clientData/>
  </xdr:twoCellAnchor>
  <xdr:twoCellAnchor editAs="oneCell">
    <xdr:from>
      <xdr:col>2</xdr:col>
      <xdr:colOff>3181350</xdr:colOff>
      <xdr:row>7</xdr:row>
      <xdr:rowOff>133349</xdr:rowOff>
    </xdr:from>
    <xdr:to>
      <xdr:col>2</xdr:col>
      <xdr:colOff>3562349</xdr:colOff>
      <xdr:row>9</xdr:row>
      <xdr:rowOff>129018</xdr:rowOff>
    </xdr:to>
    <xdr:pic>
      <xdr:nvPicPr>
        <xdr:cNvPr id="5" name="Imagen 6">
          <a:extLst>
            <a:ext uri="{FF2B5EF4-FFF2-40B4-BE49-F238E27FC236}">
              <a16:creationId xmlns:a16="http://schemas.microsoft.com/office/drawing/2014/main" id="{1A9B97EA-56D9-46E4-BADD-739B0E1D362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648200" y="1466849"/>
          <a:ext cx="380999" cy="376669"/>
        </a:xfrm>
        <a:prstGeom prst="rect">
          <a:avLst/>
        </a:prstGeom>
      </xdr:spPr>
    </xdr:pic>
    <xdr:clientData/>
  </xdr:twoCellAnchor>
  <xdr:twoCellAnchor editAs="oneCell">
    <xdr:from>
      <xdr:col>1</xdr:col>
      <xdr:colOff>142876</xdr:colOff>
      <xdr:row>0</xdr:row>
      <xdr:rowOff>66675</xdr:rowOff>
    </xdr:from>
    <xdr:to>
      <xdr:col>2</xdr:col>
      <xdr:colOff>1381126</xdr:colOff>
      <xdr:row>3</xdr:row>
      <xdr:rowOff>142875</xdr:rowOff>
    </xdr:to>
    <xdr:pic>
      <xdr:nvPicPr>
        <xdr:cNvPr id="6" name="Imagen 5" descr="C:\Users\grodriguez\Desktop\BMC.jpg">
          <a:extLst>
            <a:ext uri="{FF2B5EF4-FFF2-40B4-BE49-F238E27FC236}">
              <a16:creationId xmlns:a16="http://schemas.microsoft.com/office/drawing/2014/main" id="{C3111BD3-B3FF-4D88-8409-B1ADBFCF190A}"/>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1" y="66675"/>
          <a:ext cx="1943100" cy="6477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602146</xdr:colOff>
      <xdr:row>4</xdr:row>
      <xdr:rowOff>57150</xdr:rowOff>
    </xdr:to>
    <xdr:sp macro="" textlink="">
      <xdr:nvSpPr>
        <xdr:cNvPr id="2" name="1 Título">
          <a:extLst>
            <a:ext uri="{FF2B5EF4-FFF2-40B4-BE49-F238E27FC236}">
              <a16:creationId xmlns:a16="http://schemas.microsoft.com/office/drawing/2014/main" id="{FC117DFB-8451-4ED8-AE82-B05569F25F11}"/>
            </a:ext>
          </a:extLst>
        </xdr:cNvPr>
        <xdr:cNvSpPr txBox="1">
          <a:spLocks/>
        </xdr:cNvSpPr>
      </xdr:nvSpPr>
      <xdr:spPr>
        <a:xfrm>
          <a:off x="762000" y="0"/>
          <a:ext cx="5936146" cy="8191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1. Aspectos</a:t>
          </a:r>
          <a:r>
            <a:rPr lang="es-CO" sz="2400" b="1" baseline="0">
              <a:solidFill>
                <a:schemeClr val="accent6"/>
              </a:solidFill>
              <a:effectLst>
                <a:outerShdw blurRad="38100" dist="38100" dir="2700000" algn="tl">
                  <a:srgbClr val="000000">
                    <a:alpha val="43137"/>
                  </a:srgbClr>
                </a:outerShdw>
              </a:effectLst>
            </a:rPr>
            <a:t> Regulatorios - Disclaimers</a:t>
          </a:r>
          <a:endParaRPr lang="es-CO" sz="3200" b="1">
            <a:solidFill>
              <a:schemeClr val="accent6"/>
            </a:solidFill>
            <a:effectLst>
              <a:outerShdw blurRad="38100" dist="38100" dir="2700000" algn="tl">
                <a:srgbClr val="000000">
                  <a:alpha val="43137"/>
                </a:srgbClr>
              </a:outerShdw>
            </a:effectLst>
          </a:endParaRPr>
        </a:p>
      </xdr:txBody>
    </xdr:sp>
    <xdr:clientData/>
  </xdr:twoCellAnchor>
  <xdr:twoCellAnchor>
    <xdr:from>
      <xdr:col>1</xdr:col>
      <xdr:colOff>76200</xdr:colOff>
      <xdr:row>4</xdr:row>
      <xdr:rowOff>0</xdr:rowOff>
    </xdr:from>
    <xdr:to>
      <xdr:col>10</xdr:col>
      <xdr:colOff>58392</xdr:colOff>
      <xdr:row>26</xdr:row>
      <xdr:rowOff>91525</xdr:rowOff>
    </xdr:to>
    <xdr:sp macro="" textlink="">
      <xdr:nvSpPr>
        <xdr:cNvPr id="3" name="1 CuadroTexto">
          <a:extLst>
            <a:ext uri="{FF2B5EF4-FFF2-40B4-BE49-F238E27FC236}">
              <a16:creationId xmlns:a16="http://schemas.microsoft.com/office/drawing/2014/main" id="{B59E6C91-0AC1-44A0-81DE-EA14CCE9243E}"/>
            </a:ext>
          </a:extLst>
        </xdr:cNvPr>
        <xdr:cNvSpPr txBox="1"/>
      </xdr:nvSpPr>
      <xdr:spPr>
        <a:xfrm>
          <a:off x="838200" y="762000"/>
          <a:ext cx="6840192" cy="4282525"/>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es-CO" sz="1100"/>
            <a:t>En cumplimiento de lo establecido en el Anexo 2 de la Resolución CREG 114 de 2017,</a:t>
          </a:r>
          <a:r>
            <a:rPr lang="es-CO" sz="1100" baseline="0"/>
            <a:t> la Bolsa Mercantil de Colombia S.A., en su calidad de</a:t>
          </a:r>
          <a:r>
            <a:rPr lang="es-CO" sz="1100"/>
            <a:t> Gestor del Mercado de Gas Natural, publica el Informe de </a:t>
          </a:r>
          <a:r>
            <a:rPr lang="es-CO" sz="1100" b="1"/>
            <a:t>Divulgación Anual 2018</a:t>
          </a:r>
          <a:r>
            <a:rPr lang="es-CO" sz="1100"/>
            <a:t> en el </a:t>
          </a:r>
          <a:r>
            <a:rPr lang="es-CO" sz="1100" b="1"/>
            <a:t>Boletín Electrónico Central – BEC</a:t>
          </a:r>
          <a:r>
            <a:rPr lang="es-CO" sz="1100" b="0"/>
            <a:t>,</a:t>
          </a:r>
          <a:r>
            <a:rPr lang="es-CO" sz="1100" b="0" baseline="0"/>
            <a:t> el cual pr</a:t>
          </a:r>
          <a:r>
            <a:rPr lang="es-CO" sz="1100"/>
            <a:t>esenta información sobre cantidades y precios de negociación agregados para el mercado primario, mercado secundario y negociaciones entre comercializadores y usuarios no regulados (Otras Transacciones del Mercado Mayorista).  Contiene</a:t>
          </a:r>
          <a:r>
            <a:rPr lang="es-CO" sz="1100" baseline="0"/>
            <a:t> registros de</a:t>
          </a:r>
          <a:r>
            <a:rPr lang="es-CO" sz="1100"/>
            <a:t> los </a:t>
          </a:r>
          <a:r>
            <a:rPr lang="es-CO" sz="1100" baseline="0"/>
            <a:t>mecanismos de comercialización administrados por el Gestor del Mercado, 2016, 2017 y 2018</a:t>
          </a:r>
          <a:r>
            <a:rPr lang="es-CO" sz="1100"/>
            <a:t>.</a:t>
          </a:r>
        </a:p>
        <a:p>
          <a:endParaRPr lang="es-CO" sz="1100"/>
        </a:p>
        <a:p>
          <a:r>
            <a:rPr lang="es-CO" sz="1100"/>
            <a:t>Este informe contiene el promedio de las cantidades de energía negociadas, cantidades totales, precios promedios ponderados por cantidades con la duración establecida en la normatividad vigente. Así mismo, el número de negociaciones anuales y promedios diarios que han sido registradas en la plataforma SEGAS durante</a:t>
          </a:r>
          <a:r>
            <a:rPr lang="es-CO" sz="1100" baseline="0"/>
            <a:t> 2016, 2017 y 2018</a:t>
          </a:r>
          <a:r>
            <a:rPr lang="es-CO" sz="1100"/>
            <a:t>. Finalmente se relacionan</a:t>
          </a:r>
          <a:r>
            <a:rPr lang="es-CO" sz="1100" baseline="0"/>
            <a:t> algunos índices de comportamiento del mercado y proceso de comercialización 2018.</a:t>
          </a:r>
          <a:endParaRPr lang="es-CO" sz="1100"/>
        </a:p>
        <a:p>
          <a:endParaRPr lang="es-CO" sz="1100"/>
        </a:p>
        <a:p>
          <a:r>
            <a:rPr lang="es-CO" sz="1300" b="1" i="1"/>
            <a:t>Estos datos se presentan con fecha de corte al 31 de diciembre de 2018, la información aquí contenida es producto del registro y declaración de cada uno de los participantes inscritos ante el Gestor del Mercado de Gas Natural.</a:t>
          </a:r>
          <a:r>
            <a:rPr lang="es-CO" sz="1300" b="1" i="1" baseline="0"/>
            <a:t> </a:t>
          </a:r>
        </a:p>
        <a:p>
          <a:endParaRPr lang="es-CO" sz="1100"/>
        </a:p>
        <a:p>
          <a:r>
            <a:rPr lang="es-CO" sz="1100"/>
            <a:t>Para el entendimiento de este documento es importante precisar que</a:t>
          </a:r>
          <a:r>
            <a:rPr lang="es-CO" sz="1100" baseline="0"/>
            <a:t> presenta información por fecha de negociación. Información </a:t>
          </a:r>
          <a:r>
            <a:rPr lang="es-CO" sz="1100"/>
            <a:t>por campo de producción, modalidad contractual, plazo contractual, sectores de consumo se presenta en informe aparte. Incluye</a:t>
          </a:r>
          <a:r>
            <a:rPr lang="es-CO" sz="1100" baseline="0"/>
            <a:t> información agregada de todos los mecanismos de comercialización administrados por el Gestor del Mercado de Gas Natural, entre ellos,  subastas Úselo o Véndalo de Corto Plazo para Suministro y Transporte, subasta de Contratos Firmes Bimestrales y subastas de Contratos con Interrupciones.</a:t>
          </a:r>
          <a:endParaRPr lang="es-CO" sz="1100"/>
        </a:p>
      </xdr:txBody>
    </xdr:sp>
    <xdr:clientData/>
  </xdr:twoCellAnchor>
  <xdr:twoCellAnchor editAs="oneCell">
    <xdr:from>
      <xdr:col>8</xdr:col>
      <xdr:colOff>247650</xdr:colOff>
      <xdr:row>0</xdr:row>
      <xdr:rowOff>85725</xdr:rowOff>
    </xdr:from>
    <xdr:to>
      <xdr:col>9</xdr:col>
      <xdr:colOff>92623</xdr:colOff>
      <xdr:row>3</xdr:row>
      <xdr:rowOff>114299</xdr:rowOff>
    </xdr:to>
    <xdr:pic>
      <xdr:nvPicPr>
        <xdr:cNvPr id="4" name="Imagen 6">
          <a:hlinkClick xmlns:r="http://schemas.openxmlformats.org/officeDocument/2006/relationships" r:id="rId1"/>
          <a:extLst>
            <a:ext uri="{FF2B5EF4-FFF2-40B4-BE49-F238E27FC236}">
              <a16:creationId xmlns:a16="http://schemas.microsoft.com/office/drawing/2014/main" id="{7C3DB32E-A1B2-47ED-93DE-3DEA772EDB5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343650" y="85725"/>
          <a:ext cx="606973" cy="600074"/>
        </a:xfrm>
        <a:prstGeom prst="rect">
          <a:avLst/>
        </a:prstGeom>
      </xdr:spPr>
    </xdr:pic>
    <xdr:clientData/>
  </xdr:twoCellAnchor>
  <xdr:twoCellAnchor editAs="oneCell">
    <xdr:from>
      <xdr:col>9</xdr:col>
      <xdr:colOff>295275</xdr:colOff>
      <xdr:row>1</xdr:row>
      <xdr:rowOff>19050</xdr:rowOff>
    </xdr:from>
    <xdr:to>
      <xdr:col>9</xdr:col>
      <xdr:colOff>657225</xdr:colOff>
      <xdr:row>2</xdr:row>
      <xdr:rowOff>183606</xdr:rowOff>
    </xdr:to>
    <xdr:pic>
      <xdr:nvPicPr>
        <xdr:cNvPr id="5" name="4 Imagen">
          <a:hlinkClick xmlns:r="http://schemas.openxmlformats.org/officeDocument/2006/relationships" r:id="rId3"/>
          <a:extLst>
            <a:ext uri="{FF2B5EF4-FFF2-40B4-BE49-F238E27FC236}">
              <a16:creationId xmlns:a16="http://schemas.microsoft.com/office/drawing/2014/main" id="{7B94A090-CC5C-4E60-BF2E-6AE4CC9CB1B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53275" y="209550"/>
          <a:ext cx="361950" cy="3550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742950</xdr:colOff>
      <xdr:row>3</xdr:row>
      <xdr:rowOff>142874</xdr:rowOff>
    </xdr:from>
    <xdr:to>
      <xdr:col>15</xdr:col>
      <xdr:colOff>754236</xdr:colOff>
      <xdr:row>18</xdr:row>
      <xdr:rowOff>63499</xdr:rowOff>
    </xdr:to>
    <mc:AlternateContent xmlns:mc="http://schemas.openxmlformats.org/markup-compatibility/2006" xmlns:a14="http://schemas.microsoft.com/office/drawing/2010/main">
      <mc:Choice Requires="a14">
        <xdr:sp macro="" textlink="">
          <xdr:nvSpPr>
            <xdr:cNvPr id="2" name="5 CuadroTexto">
              <a:extLst>
                <a:ext uri="{FF2B5EF4-FFF2-40B4-BE49-F238E27FC236}">
                  <a16:creationId xmlns:a16="http://schemas.microsoft.com/office/drawing/2014/main" id="{7F0C7FC8-B919-429D-8CE9-F098A5B44CC7}"/>
                </a:ext>
              </a:extLst>
            </xdr:cNvPr>
            <xdr:cNvSpPr txBox="1"/>
          </xdr:nvSpPr>
          <xdr:spPr>
            <a:xfrm>
              <a:off x="742950" y="714374"/>
              <a:ext cx="13547369" cy="2778125"/>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t>Esta sección presenta el promedio de las cantidades de energía negociadas durante cada mes del 2016, 2017 y 2018, expresadas en  MBTUD,  este dato se determina teniendo como referencia la fecha de negociación de cada uno de los contratos en el sistema electrónico de gas – SEGAS y la cantidad de contratos suscritos en cada uno de los meses analizados. Se desagrega la información por tipo de mercado, primario, secundario y otras transacciones del mercado mayorista</a:t>
              </a:r>
              <a:r>
                <a:rPr lang="es-CO" sz="1400" baseline="0"/>
                <a:t> (este último, n</a:t>
              </a:r>
              <a:r>
                <a:rPr lang="es-CO" sz="1400"/>
                <a:t>egociaciones registradas entre comercializadores y usuarios no regulados). </a:t>
              </a:r>
            </a:p>
            <a:p>
              <a:endParaRPr lang="es-CO" sz="1400"/>
            </a:p>
            <a:p>
              <a:r>
                <a:rPr lang="es-ES" sz="1100" i="0">
                  <a:solidFill>
                    <a:schemeClr val="dk1"/>
                  </a:solidFill>
                  <a:effectLst/>
                  <a:latin typeface="+mn-lt"/>
                  <a:ea typeface="+mn-ea"/>
                  <a:cs typeface="+mn-cs"/>
                </a:rPr>
                <a:t>𝐶𝑎𝑛𝑡𝑖𝑑𝑎𝑑 𝑑𝑒 𝑒𝑛𝑒𝑟𝑔í𝑎 𝑛𝑒𝑔𝑜𝑐𝑖𝑎𝑑𝑎 𝑝𝑟𝑜𝑚𝑒𝑑𝑖𝑜 𝑚𝑒𝑠=</a:t>
              </a:r>
              <a:r>
                <a:rPr lang="es-CO" sz="1100" i="0">
                  <a:solidFill>
                    <a:schemeClr val="dk1"/>
                  </a:solidFill>
                  <a:effectLst/>
                  <a:latin typeface="+mn-lt"/>
                  <a:ea typeface="+mn-ea"/>
                  <a:cs typeface="+mn-cs"/>
                </a:rPr>
                <a:t>(</a:t>
              </a:r>
              <a:r>
                <a:rPr lang="es-ES" sz="1100" i="0">
                  <a:solidFill>
                    <a:schemeClr val="dk1"/>
                  </a:solidFill>
                  <a:effectLst/>
                  <a:latin typeface="Cambria Math"/>
                  <a:ea typeface="+mn-ea"/>
                  <a:cs typeface="+mn-cs"/>
                </a:rPr>
                <a:t>∑▒〖</a:t>
              </a:r>
              <a:r>
                <a:rPr lang="es-ES" sz="1100" i="0">
                  <a:solidFill>
                    <a:schemeClr val="dk1"/>
                  </a:solidFill>
                  <a:effectLst/>
                  <a:latin typeface="+mn-lt"/>
                  <a:ea typeface="+mn-ea"/>
                  <a:cs typeface="+mn-cs"/>
                </a:rPr>
                <a:t>𝐸𝑛𝑒𝑟𝑔í𝑎 𝑛𝑒𝑔𝑜𝑐𝑖𝑎𝑑𝑎 </a:t>
              </a:r>
              <a:r>
                <a:rPr lang="es-CO" sz="1100" b="0" i="0">
                  <a:solidFill>
                    <a:schemeClr val="dk1"/>
                  </a:solidFill>
                  <a:effectLst/>
                  <a:latin typeface="+mn-lt"/>
                  <a:ea typeface="+mn-ea"/>
                  <a:cs typeface="+mn-cs"/>
                </a:rPr>
                <a:t>𝑒𝑛 𝑒𝑙 </a:t>
              </a:r>
              <a:r>
                <a:rPr lang="es-ES" sz="1100" i="0">
                  <a:solidFill>
                    <a:schemeClr val="dk1"/>
                  </a:solidFill>
                  <a:effectLst/>
                  <a:latin typeface="+mn-lt"/>
                  <a:ea typeface="+mn-ea"/>
                  <a:cs typeface="+mn-cs"/>
                </a:rPr>
                <a:t>𝑚𝑒𝑠</a:t>
              </a:r>
              <a:r>
                <a:rPr lang="es-ES" sz="1100" i="0">
                  <a:solidFill>
                    <a:schemeClr val="dk1"/>
                  </a:solidFill>
                  <a:effectLst/>
                  <a:latin typeface="Cambria Math"/>
                  <a:ea typeface="+mn-ea"/>
                  <a:cs typeface="+mn-cs"/>
                </a:rPr>
                <a:t>〗</a:t>
              </a:r>
              <a:r>
                <a:rPr lang="es-CO" sz="1100" i="0">
                  <a:solidFill>
                    <a:schemeClr val="dk1"/>
                  </a:solidFill>
                  <a:effectLst/>
                  <a:latin typeface="+mn-lt"/>
                  <a:ea typeface="+mn-ea"/>
                  <a:cs typeface="+mn-cs"/>
                </a:rPr>
                <a:t>)/(</a:t>
              </a:r>
              <a:r>
                <a:rPr lang="es-CO" sz="1100" b="0" i="0">
                  <a:solidFill>
                    <a:schemeClr val="dk1"/>
                  </a:solidFill>
                  <a:effectLst/>
                  <a:latin typeface="Cambria Math"/>
                  <a:ea typeface="+mn-ea"/>
                  <a:cs typeface="+mn-cs"/>
                </a:rPr>
                <a:t>𝐶</a:t>
              </a:r>
              <a:r>
                <a:rPr lang="es-ES" sz="1100" i="0">
                  <a:solidFill>
                    <a:schemeClr val="dk1"/>
                  </a:solidFill>
                  <a:effectLst/>
                  <a:latin typeface="+mn-lt"/>
                  <a:ea typeface="+mn-ea"/>
                  <a:cs typeface="+mn-cs"/>
                </a:rPr>
                <a:t>𝑎𝑛𝑡𝑖𝑑𝑎𝑑 𝑑𝑒 𝑐𝑜𝑛𝑡𝑟𝑎𝑡𝑜𝑠 𝑟𝑒𝑔𝑖𝑠𝑡𝑟𝑎𝑑𝑜𝑠 𝑚𝑒𝑠</a:t>
              </a:r>
              <a:r>
                <a:rPr lang="es-CO" sz="1100" i="0">
                  <a:solidFill>
                    <a:schemeClr val="dk1"/>
                  </a:solidFill>
                  <a:effectLst/>
                  <a:latin typeface="+mn-lt"/>
                  <a:ea typeface="+mn-ea"/>
                  <a:cs typeface="+mn-cs"/>
                </a:rPr>
                <a:t>)</a:t>
              </a:r>
            </a:p>
            <a:p>
              <a:endParaRPr lang="es-CO" sz="110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Promedio 2018 - Cantidad Promedio 2017)/(Cantidad Promedio 2017)</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baseline="0">
                  <a:solidFill>
                    <a:schemeClr val="dk1"/>
                  </a:solidFill>
                  <a:effectLst/>
                  <a:latin typeface="+mn-lt"/>
                  <a:ea typeface="+mn-ea"/>
                  <a:cs typeface="+mn-cs"/>
                </a:rPr>
                <a:t>Desvios significativos en variación porcentual = </a:t>
              </a:r>
              <a:r>
                <a:rPr lang="es-ES" sz="1600" i="1" baseline="0">
                  <a:solidFill>
                    <a:schemeClr val="dk1"/>
                  </a:solidFill>
                  <a:effectLst/>
                  <a:latin typeface="+mn-lt"/>
                  <a:ea typeface="+mn-ea"/>
                  <a:cs typeface="+mn-cs"/>
                </a:rPr>
                <a:t> </a:t>
              </a:r>
              <a14:m>
                <m:oMath xmlns:m="http://schemas.openxmlformats.org/officeDocument/2006/math">
                  <m:f>
                    <m:fPr>
                      <m:ctrlPr>
                        <a:rPr lang="es-CO" sz="1600" i="1">
                          <a:solidFill>
                            <a:schemeClr val="dk1"/>
                          </a:solidFill>
                          <a:effectLst/>
                          <a:latin typeface="Cambria Math" panose="02040503050406030204" pitchFamily="18" charset="0"/>
                          <a:ea typeface="+mn-ea"/>
                          <a:cs typeface="+mn-cs"/>
                        </a:rPr>
                      </m:ctrlPr>
                    </m:fPr>
                    <m:num>
                      <m:r>
                        <a:rPr lang="es-CO" sz="1600" i="1">
                          <a:solidFill>
                            <a:schemeClr val="dk1"/>
                          </a:solidFill>
                          <a:effectLst/>
                          <a:latin typeface="Cambria Math" panose="02040503050406030204" pitchFamily="18" charset="0"/>
                          <a:ea typeface="+mn-ea"/>
                          <a:cs typeface="+mn-cs"/>
                        </a:rPr>
                        <m:t>𝑥</m:t>
                      </m:r>
                      <m:r>
                        <a:rPr lang="es-CO" sz="1600" i="1">
                          <a:solidFill>
                            <a:schemeClr val="dk1"/>
                          </a:solidFill>
                          <a:effectLst/>
                          <a:latin typeface="Cambria Math" panose="02040503050406030204" pitchFamily="18" charset="0"/>
                          <a:ea typeface="+mn-ea"/>
                          <a:cs typeface="+mn-cs"/>
                        </a:rPr>
                        <m:t>− </m:t>
                      </m:r>
                      <m:acc>
                        <m:accPr>
                          <m:chr m:val="̅"/>
                          <m:ctrlPr>
                            <a:rPr lang="es-CO" sz="1600" i="1">
                              <a:solidFill>
                                <a:schemeClr val="dk1"/>
                              </a:solidFill>
                              <a:effectLst/>
                              <a:latin typeface="Cambria Math" panose="02040503050406030204" pitchFamily="18" charset="0"/>
                              <a:ea typeface="+mn-ea"/>
                              <a:cs typeface="+mn-cs"/>
                            </a:rPr>
                          </m:ctrlPr>
                        </m:accPr>
                        <m:e>
                          <m:r>
                            <a:rPr lang="es-CO" sz="1600" i="1">
                              <a:solidFill>
                                <a:schemeClr val="dk1"/>
                              </a:solidFill>
                              <a:effectLst/>
                              <a:latin typeface="Cambria Math" panose="02040503050406030204" pitchFamily="18" charset="0"/>
                              <a:ea typeface="+mn-ea"/>
                              <a:cs typeface="+mn-cs"/>
                            </a:rPr>
                            <m:t>𝑥</m:t>
                          </m:r>
                        </m:e>
                      </m:acc>
                    </m:num>
                    <m:den>
                      <m:r>
                        <a:rPr lang="es-CO" sz="1600" i="1">
                          <a:solidFill>
                            <a:schemeClr val="dk1"/>
                          </a:solidFill>
                          <a:effectLst/>
                          <a:latin typeface="Cambria Math" panose="02040503050406030204" pitchFamily="18" charset="0"/>
                          <a:ea typeface="+mn-ea"/>
                          <a:cs typeface="+mn-cs"/>
                        </a:rPr>
                        <m:t>𝜎</m:t>
                      </m:r>
                    </m:den>
                  </m:f>
                </m:oMath>
              </a14:m>
              <a:r>
                <a:rPr lang="es-CO"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es-CO"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1.5 veces sigma (desviación estándar), cualquier dato que tenga un comportamiento en valor absoluto mayor a 1.5 será marcado con el semáforo verde o rojo según corresponda.</a:t>
              </a:r>
            </a:p>
            <a:p>
              <a:pPr marL="0" marR="0" indent="0" defTabSz="914400" eaLnBrk="1" fontAlgn="auto" latinLnBrk="0" hangingPunct="1">
                <a:lnSpc>
                  <a:spcPct val="100000"/>
                </a:lnSpc>
                <a:spcBef>
                  <a:spcPts val="0"/>
                </a:spcBef>
                <a:spcAft>
                  <a:spcPts val="0"/>
                </a:spcAft>
                <a:buClrTx/>
                <a:buSzTx/>
                <a:buFontTx/>
                <a:buNone/>
                <a:tabLst/>
                <a:defRPr/>
              </a:pPr>
              <a:endParaRPr lang="es-CO"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xdr:txBody>
        </xdr:sp>
      </mc:Choice>
      <mc:Fallback xmlns="">
        <xdr:sp macro="" textlink="">
          <xdr:nvSpPr>
            <xdr:cNvPr id="2" name="5 CuadroTexto">
              <a:extLst>
                <a:ext uri="{FF2B5EF4-FFF2-40B4-BE49-F238E27FC236}">
                  <a16:creationId xmlns:a16="http://schemas.microsoft.com/office/drawing/2014/main" id="{7F0C7FC8-B919-429D-8CE9-F098A5B44CC7}"/>
                </a:ext>
              </a:extLst>
            </xdr:cNvPr>
            <xdr:cNvSpPr txBox="1"/>
          </xdr:nvSpPr>
          <xdr:spPr>
            <a:xfrm>
              <a:off x="742950" y="714374"/>
              <a:ext cx="13547369" cy="2778125"/>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t>Esta sección presenta el promedio de las cantidades de energía negociadas durante cada mes del 2016, 2017 y 2018, expresadas en  MBTUD,  este dato se determina teniendo como referencia la fecha de negociación de cada uno de los contratos en el sistema electrónico de gas – SEGAS y la cantidad de contratos suscritos en cada uno de los meses analizados. Se desagrega la información por tipo de mercado, primario, secundario y otras transacciones del mercado mayorista</a:t>
              </a:r>
              <a:r>
                <a:rPr lang="es-CO" sz="1400" baseline="0"/>
                <a:t> (este último, n</a:t>
              </a:r>
              <a:r>
                <a:rPr lang="es-CO" sz="1400"/>
                <a:t>egociaciones registradas entre comercializadores y usuarios no regulados). </a:t>
              </a:r>
            </a:p>
            <a:p>
              <a:endParaRPr lang="es-CO" sz="1400"/>
            </a:p>
            <a:p>
              <a:r>
                <a:rPr lang="es-ES" sz="1100" i="0">
                  <a:solidFill>
                    <a:schemeClr val="dk1"/>
                  </a:solidFill>
                  <a:effectLst/>
                  <a:latin typeface="+mn-lt"/>
                  <a:ea typeface="+mn-ea"/>
                  <a:cs typeface="+mn-cs"/>
                </a:rPr>
                <a:t>𝐶𝑎𝑛𝑡𝑖𝑑𝑎𝑑 𝑑𝑒 𝑒𝑛𝑒𝑟𝑔í𝑎 𝑛𝑒𝑔𝑜𝑐𝑖𝑎𝑑𝑎 𝑝𝑟𝑜𝑚𝑒𝑑𝑖𝑜 𝑚𝑒𝑠=</a:t>
              </a:r>
              <a:r>
                <a:rPr lang="es-CO" sz="1100" i="0">
                  <a:solidFill>
                    <a:schemeClr val="dk1"/>
                  </a:solidFill>
                  <a:effectLst/>
                  <a:latin typeface="+mn-lt"/>
                  <a:ea typeface="+mn-ea"/>
                  <a:cs typeface="+mn-cs"/>
                </a:rPr>
                <a:t>(</a:t>
              </a:r>
              <a:r>
                <a:rPr lang="es-ES" sz="1100" i="0">
                  <a:solidFill>
                    <a:schemeClr val="dk1"/>
                  </a:solidFill>
                  <a:effectLst/>
                  <a:latin typeface="Cambria Math"/>
                  <a:ea typeface="+mn-ea"/>
                  <a:cs typeface="+mn-cs"/>
                </a:rPr>
                <a:t>∑▒〖</a:t>
              </a:r>
              <a:r>
                <a:rPr lang="es-ES" sz="1100" i="0">
                  <a:solidFill>
                    <a:schemeClr val="dk1"/>
                  </a:solidFill>
                  <a:effectLst/>
                  <a:latin typeface="+mn-lt"/>
                  <a:ea typeface="+mn-ea"/>
                  <a:cs typeface="+mn-cs"/>
                </a:rPr>
                <a:t>𝐸𝑛𝑒𝑟𝑔í𝑎 𝑛𝑒𝑔𝑜𝑐𝑖𝑎𝑑𝑎 </a:t>
              </a:r>
              <a:r>
                <a:rPr lang="es-CO" sz="1100" b="0" i="0">
                  <a:solidFill>
                    <a:schemeClr val="dk1"/>
                  </a:solidFill>
                  <a:effectLst/>
                  <a:latin typeface="+mn-lt"/>
                  <a:ea typeface="+mn-ea"/>
                  <a:cs typeface="+mn-cs"/>
                </a:rPr>
                <a:t>𝑒𝑛 𝑒𝑙 </a:t>
              </a:r>
              <a:r>
                <a:rPr lang="es-ES" sz="1100" i="0">
                  <a:solidFill>
                    <a:schemeClr val="dk1"/>
                  </a:solidFill>
                  <a:effectLst/>
                  <a:latin typeface="+mn-lt"/>
                  <a:ea typeface="+mn-ea"/>
                  <a:cs typeface="+mn-cs"/>
                </a:rPr>
                <a:t>𝑚𝑒𝑠</a:t>
              </a:r>
              <a:r>
                <a:rPr lang="es-ES" sz="1100" i="0">
                  <a:solidFill>
                    <a:schemeClr val="dk1"/>
                  </a:solidFill>
                  <a:effectLst/>
                  <a:latin typeface="Cambria Math"/>
                  <a:ea typeface="+mn-ea"/>
                  <a:cs typeface="+mn-cs"/>
                </a:rPr>
                <a:t>〗</a:t>
              </a:r>
              <a:r>
                <a:rPr lang="es-CO" sz="1100" i="0">
                  <a:solidFill>
                    <a:schemeClr val="dk1"/>
                  </a:solidFill>
                  <a:effectLst/>
                  <a:latin typeface="+mn-lt"/>
                  <a:ea typeface="+mn-ea"/>
                  <a:cs typeface="+mn-cs"/>
                </a:rPr>
                <a:t>)/(</a:t>
              </a:r>
              <a:r>
                <a:rPr lang="es-CO" sz="1100" b="0" i="0">
                  <a:solidFill>
                    <a:schemeClr val="dk1"/>
                  </a:solidFill>
                  <a:effectLst/>
                  <a:latin typeface="Cambria Math"/>
                  <a:ea typeface="+mn-ea"/>
                  <a:cs typeface="+mn-cs"/>
                </a:rPr>
                <a:t>𝐶</a:t>
              </a:r>
              <a:r>
                <a:rPr lang="es-ES" sz="1100" i="0">
                  <a:solidFill>
                    <a:schemeClr val="dk1"/>
                  </a:solidFill>
                  <a:effectLst/>
                  <a:latin typeface="+mn-lt"/>
                  <a:ea typeface="+mn-ea"/>
                  <a:cs typeface="+mn-cs"/>
                </a:rPr>
                <a:t>𝑎𝑛𝑡𝑖𝑑𝑎𝑑 𝑑𝑒 𝑐𝑜𝑛𝑡𝑟𝑎𝑡𝑜𝑠 𝑟𝑒𝑔𝑖𝑠𝑡𝑟𝑎𝑑𝑜𝑠 𝑚𝑒𝑠</a:t>
              </a:r>
              <a:r>
                <a:rPr lang="es-CO" sz="1100" i="0">
                  <a:solidFill>
                    <a:schemeClr val="dk1"/>
                  </a:solidFill>
                  <a:effectLst/>
                  <a:latin typeface="+mn-lt"/>
                  <a:ea typeface="+mn-ea"/>
                  <a:cs typeface="+mn-cs"/>
                </a:rPr>
                <a:t>)</a:t>
              </a:r>
            </a:p>
            <a:p>
              <a:endParaRPr lang="es-CO" sz="110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Promedio 2018 - Cantidad Promedio 2017)/(Cantidad Promedio 2017)</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baseline="0">
                  <a:solidFill>
                    <a:schemeClr val="dk1"/>
                  </a:solidFill>
                  <a:effectLst/>
                  <a:latin typeface="+mn-lt"/>
                  <a:ea typeface="+mn-ea"/>
                  <a:cs typeface="+mn-cs"/>
                </a:rPr>
                <a:t>Desvios significativos en variación porcentual = </a:t>
              </a:r>
              <a:r>
                <a:rPr lang="es-ES" sz="1600" i="1" baseline="0">
                  <a:solidFill>
                    <a:schemeClr val="dk1"/>
                  </a:solidFill>
                  <a:effectLst/>
                  <a:latin typeface="+mn-lt"/>
                  <a:ea typeface="+mn-ea"/>
                  <a:cs typeface="+mn-cs"/>
                </a:rPr>
                <a:t> </a:t>
              </a:r>
              <a:r>
                <a:rPr lang="es-CO" sz="1600" i="0">
                  <a:solidFill>
                    <a:schemeClr val="dk1"/>
                  </a:solidFill>
                  <a:effectLst/>
                  <a:latin typeface="Cambria Math" panose="02040503050406030204" pitchFamily="18" charset="0"/>
                  <a:ea typeface="+mn-ea"/>
                  <a:cs typeface="+mn-cs"/>
                </a:rPr>
                <a:t>(𝑥− 𝑥 ̅)/𝜎</a:t>
              </a:r>
              <a:r>
                <a:rPr lang="es-CO"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es-CO"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1.5 veces sigma (desviación estándar), cualquier dato que tenga un comportamiento en valor absoluto mayor a 1.5 será marcado con el semáforo verde o rojo según corresponda.</a:t>
              </a:r>
            </a:p>
            <a:p>
              <a:pPr marL="0" marR="0" indent="0" defTabSz="914400" eaLnBrk="1" fontAlgn="auto" latinLnBrk="0" hangingPunct="1">
                <a:lnSpc>
                  <a:spcPct val="100000"/>
                </a:lnSpc>
                <a:spcBef>
                  <a:spcPts val="0"/>
                </a:spcBef>
                <a:spcAft>
                  <a:spcPts val="0"/>
                </a:spcAft>
                <a:buClrTx/>
                <a:buSzTx/>
                <a:buFontTx/>
                <a:buNone/>
                <a:tabLst/>
                <a:defRPr/>
              </a:pPr>
              <a:endParaRPr lang="es-CO"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xdr:txBody>
        </xdr:sp>
      </mc:Fallback>
    </mc:AlternateContent>
    <xdr:clientData/>
  </xdr:twoCellAnchor>
  <xdr:twoCellAnchor>
    <xdr:from>
      <xdr:col>0</xdr:col>
      <xdr:colOff>666751</xdr:colOff>
      <xdr:row>0</xdr:row>
      <xdr:rowOff>76200</xdr:rowOff>
    </xdr:from>
    <xdr:to>
      <xdr:col>12</xdr:col>
      <xdr:colOff>723901</xdr:colOff>
      <xdr:row>3</xdr:row>
      <xdr:rowOff>28575</xdr:rowOff>
    </xdr:to>
    <xdr:sp macro="" textlink="">
      <xdr:nvSpPr>
        <xdr:cNvPr id="3" name="1 Título">
          <a:extLst>
            <a:ext uri="{FF2B5EF4-FFF2-40B4-BE49-F238E27FC236}">
              <a16:creationId xmlns:a16="http://schemas.microsoft.com/office/drawing/2014/main" id="{6230B9AD-EC04-4B00-AE5D-669BEF009E86}"/>
            </a:ext>
          </a:extLst>
        </xdr:cNvPr>
        <xdr:cNvSpPr txBox="1">
          <a:spLocks/>
        </xdr:cNvSpPr>
      </xdr:nvSpPr>
      <xdr:spPr>
        <a:xfrm>
          <a:off x="666751" y="76200"/>
          <a:ext cx="10267950" cy="52387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2. Promedio de las cantidades de energía negociadas durante cada mes del año</a:t>
          </a:r>
        </a:p>
      </xdr:txBody>
    </xdr:sp>
    <xdr:clientData/>
  </xdr:twoCellAnchor>
  <xdr:twoCellAnchor>
    <xdr:from>
      <xdr:col>0</xdr:col>
      <xdr:colOff>738187</xdr:colOff>
      <xdr:row>37</xdr:row>
      <xdr:rowOff>47624</xdr:rowOff>
    </xdr:from>
    <xdr:to>
      <xdr:col>7</xdr:col>
      <xdr:colOff>28575</xdr:colOff>
      <xdr:row>52</xdr:row>
      <xdr:rowOff>152399</xdr:rowOff>
    </xdr:to>
    <xdr:graphicFrame macro="">
      <xdr:nvGraphicFramePr>
        <xdr:cNvPr id="6" name="Gráfico 5">
          <a:extLst>
            <a:ext uri="{FF2B5EF4-FFF2-40B4-BE49-F238E27FC236}">
              <a16:creationId xmlns:a16="http://schemas.microsoft.com/office/drawing/2014/main" id="{AE5227B8-DDAB-4A05-8DD8-4BC10598FD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728661</xdr:colOff>
      <xdr:row>37</xdr:row>
      <xdr:rowOff>57149</xdr:rowOff>
    </xdr:from>
    <xdr:to>
      <xdr:col>14</xdr:col>
      <xdr:colOff>38099</xdr:colOff>
      <xdr:row>52</xdr:row>
      <xdr:rowOff>142874</xdr:rowOff>
    </xdr:to>
    <xdr:graphicFrame macro="">
      <xdr:nvGraphicFramePr>
        <xdr:cNvPr id="7" name="Gráfico 6">
          <a:extLst>
            <a:ext uri="{FF2B5EF4-FFF2-40B4-BE49-F238E27FC236}">
              <a16:creationId xmlns:a16="http://schemas.microsoft.com/office/drawing/2014/main" id="{0DE2A7DA-72CA-4CB6-8305-7C1285CC68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28574</xdr:colOff>
      <xdr:row>37</xdr:row>
      <xdr:rowOff>38099</xdr:rowOff>
    </xdr:from>
    <xdr:to>
      <xdr:col>21</xdr:col>
      <xdr:colOff>28574</xdr:colOff>
      <xdr:row>53</xdr:row>
      <xdr:rowOff>47624</xdr:rowOff>
    </xdr:to>
    <xdr:graphicFrame macro="">
      <xdr:nvGraphicFramePr>
        <xdr:cNvPr id="9" name="Gráfico 8">
          <a:extLst>
            <a:ext uri="{FF2B5EF4-FFF2-40B4-BE49-F238E27FC236}">
              <a16:creationId xmlns:a16="http://schemas.microsoft.com/office/drawing/2014/main" id="{FE0E3422-077F-48E7-A594-1EAFC92C5E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18</xdr:col>
      <xdr:colOff>285480</xdr:colOff>
      <xdr:row>1</xdr:row>
      <xdr:rowOff>28575</xdr:rowOff>
    </xdr:from>
    <xdr:to>
      <xdr:col>19</xdr:col>
      <xdr:colOff>385463</xdr:colOff>
      <xdr:row>3</xdr:row>
      <xdr:rowOff>140307</xdr:rowOff>
    </xdr:to>
    <xdr:pic>
      <xdr:nvPicPr>
        <xdr:cNvPr id="15" name="Imagen 14">
          <a:hlinkClick xmlns:r="http://schemas.openxmlformats.org/officeDocument/2006/relationships" r:id="rId4"/>
          <a:extLst>
            <a:ext uri="{FF2B5EF4-FFF2-40B4-BE49-F238E27FC236}">
              <a16:creationId xmlns:a16="http://schemas.microsoft.com/office/drawing/2014/main" id="{00F62E5E-FDD3-4FC5-8619-B3B4C0C510EE}"/>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6106505" y="219075"/>
          <a:ext cx="861983" cy="492732"/>
        </a:xfrm>
        <a:prstGeom prst="rect">
          <a:avLst/>
        </a:prstGeom>
      </xdr:spPr>
    </xdr:pic>
    <xdr:clientData/>
  </xdr:twoCellAnchor>
  <xdr:twoCellAnchor editAs="oneCell">
    <xdr:from>
      <xdr:col>19</xdr:col>
      <xdr:colOff>463265</xdr:colOff>
      <xdr:row>1</xdr:row>
      <xdr:rowOff>170566</xdr:rowOff>
    </xdr:from>
    <xdr:to>
      <xdr:col>19</xdr:col>
      <xdr:colOff>908816</xdr:colOff>
      <xdr:row>3</xdr:row>
      <xdr:rowOff>95250</xdr:rowOff>
    </xdr:to>
    <xdr:pic>
      <xdr:nvPicPr>
        <xdr:cNvPr id="16" name="7 Imagen">
          <a:hlinkClick xmlns:r="http://schemas.openxmlformats.org/officeDocument/2006/relationships" r:id="rId6"/>
          <a:extLst>
            <a:ext uri="{FF2B5EF4-FFF2-40B4-BE49-F238E27FC236}">
              <a16:creationId xmlns:a16="http://schemas.microsoft.com/office/drawing/2014/main" id="{AAE726ED-F8A6-4E04-9D6E-9A83F4EE71C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7046290" y="361066"/>
          <a:ext cx="445551" cy="305684"/>
        </a:xfrm>
        <a:prstGeom prst="rect">
          <a:avLst/>
        </a:prstGeom>
      </xdr:spPr>
    </xdr:pic>
    <xdr:clientData/>
  </xdr:twoCellAnchor>
  <xdr:twoCellAnchor editAs="oneCell">
    <xdr:from>
      <xdr:col>17</xdr:col>
      <xdr:colOff>447675</xdr:colOff>
      <xdr:row>1</xdr:row>
      <xdr:rowOff>156427</xdr:rowOff>
    </xdr:from>
    <xdr:to>
      <xdr:col>18</xdr:col>
      <xdr:colOff>138843</xdr:colOff>
      <xdr:row>3</xdr:row>
      <xdr:rowOff>99737</xdr:rowOff>
    </xdr:to>
    <xdr:pic>
      <xdr:nvPicPr>
        <xdr:cNvPr id="17" name="8 Imagen">
          <a:hlinkClick xmlns:r="http://schemas.openxmlformats.org/officeDocument/2006/relationships" r:id="rId8"/>
          <a:extLst>
            <a:ext uri="{FF2B5EF4-FFF2-40B4-BE49-F238E27FC236}">
              <a16:creationId xmlns:a16="http://schemas.microsoft.com/office/drawing/2014/main" id="{0F2EDD72-19A3-41D8-AE5A-3FCAE6FB1F2B}"/>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5506700" y="346927"/>
          <a:ext cx="453168" cy="3243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704850</xdr:colOff>
      <xdr:row>0</xdr:row>
      <xdr:rowOff>66675</xdr:rowOff>
    </xdr:from>
    <xdr:to>
      <xdr:col>14</xdr:col>
      <xdr:colOff>609705</xdr:colOff>
      <xdr:row>3</xdr:row>
      <xdr:rowOff>148317</xdr:rowOff>
    </xdr:to>
    <xdr:sp macro="" textlink="">
      <xdr:nvSpPr>
        <xdr:cNvPr id="2" name="1 Título">
          <a:extLst>
            <a:ext uri="{FF2B5EF4-FFF2-40B4-BE49-F238E27FC236}">
              <a16:creationId xmlns:a16="http://schemas.microsoft.com/office/drawing/2014/main" id="{82BF65CF-6DB6-4EC0-92B7-B58BD26866B9}"/>
            </a:ext>
          </a:extLst>
        </xdr:cNvPr>
        <xdr:cNvSpPr txBox="1">
          <a:spLocks/>
        </xdr:cNvSpPr>
      </xdr:nvSpPr>
      <xdr:spPr>
        <a:xfrm>
          <a:off x="704850" y="66675"/>
          <a:ext cx="11849205" cy="653142"/>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3. Promedio de las cantidades de energía negociadas diariamente </a:t>
          </a:r>
        </a:p>
      </xdr:txBody>
    </xdr:sp>
    <xdr:clientData/>
  </xdr:twoCellAnchor>
  <xdr:twoCellAnchor>
    <xdr:from>
      <xdr:col>0</xdr:col>
      <xdr:colOff>742950</xdr:colOff>
      <xdr:row>3</xdr:row>
      <xdr:rowOff>152400</xdr:rowOff>
    </xdr:from>
    <xdr:to>
      <xdr:col>14</xdr:col>
      <xdr:colOff>971550</xdr:colOff>
      <xdr:row>10</xdr:row>
      <xdr:rowOff>171450</xdr:rowOff>
    </xdr:to>
    <xdr:sp macro="" textlink="">
      <xdr:nvSpPr>
        <xdr:cNvPr id="3" name="2 CuadroTexto">
          <a:extLst>
            <a:ext uri="{FF2B5EF4-FFF2-40B4-BE49-F238E27FC236}">
              <a16:creationId xmlns:a16="http://schemas.microsoft.com/office/drawing/2014/main" id="{34949E7A-D6A0-482B-9D9E-3DA0AFC9A900}"/>
            </a:ext>
          </a:extLst>
        </xdr:cNvPr>
        <xdr:cNvSpPr txBox="1"/>
      </xdr:nvSpPr>
      <xdr:spPr>
        <a:xfrm>
          <a:off x="742950" y="723900"/>
          <a:ext cx="12172950" cy="1352550"/>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Esta sección presenta el promedio de las cantidades de energía negociadas diariamente durante el  2018, expresadas en MBTUD, este dato es determinado teniendo como referencia la fecha de negociación de cada uno de los contratos en el sistema electrónico de gas – SEGAS sobre la cantidad de contratos suscritos diariamente. Se presenta la información desagregada para el mercado primario, secundario y otras transacciones del mercado mayorista.</a:t>
          </a:r>
        </a:p>
        <a:p>
          <a:endParaRPr lang="es-CO" sz="1400">
            <a:solidFill>
              <a:schemeClr val="dk1"/>
            </a:solidFill>
            <a:effectLst/>
            <a:latin typeface="+mn-lt"/>
            <a:ea typeface="+mn-ea"/>
            <a:cs typeface="+mn-cs"/>
          </a:endParaRPr>
        </a:p>
        <a:p>
          <a:r>
            <a:rPr lang="es-ES" sz="1100" i="0">
              <a:solidFill>
                <a:schemeClr val="dk1"/>
              </a:solidFill>
              <a:effectLst/>
              <a:latin typeface="+mn-lt"/>
              <a:ea typeface="+mn-ea"/>
              <a:cs typeface="+mn-cs"/>
            </a:rPr>
            <a:t>𝐶𝑎𝑛𝑡𝑖𝑑𝑎𝑑 𝑑𝑒 𝑒𝑛𝑒𝑟𝑔í𝑎 𝑛𝑒𝑔𝑜𝑐𝑖𝑎𝑑𝑎 𝑝𝑟𝑜𝑚𝑒𝑑𝑖𝑜 </a:t>
          </a:r>
          <a:r>
            <a:rPr lang="es-CO" sz="1100" b="0" i="0">
              <a:solidFill>
                <a:schemeClr val="dk1"/>
              </a:solidFill>
              <a:effectLst/>
              <a:latin typeface="Cambria Math"/>
              <a:ea typeface="+mn-ea"/>
              <a:cs typeface="+mn-cs"/>
            </a:rPr>
            <a:t>𝑑𝑖𝑎𝑟𝑖𝑜</a:t>
          </a:r>
          <a:r>
            <a:rPr lang="es-ES" sz="1100" i="0">
              <a:solidFill>
                <a:schemeClr val="dk1"/>
              </a:solidFill>
              <a:effectLst/>
              <a:latin typeface="+mn-lt"/>
              <a:ea typeface="+mn-ea"/>
              <a:cs typeface="+mn-cs"/>
            </a:rPr>
            <a:t>=</a:t>
          </a:r>
          <a:r>
            <a:rPr lang="es-CO" sz="1100" i="0">
              <a:solidFill>
                <a:schemeClr val="dk1"/>
              </a:solidFill>
              <a:effectLst/>
              <a:latin typeface="+mn-lt"/>
              <a:ea typeface="+mn-ea"/>
              <a:cs typeface="+mn-cs"/>
            </a:rPr>
            <a:t>(</a:t>
          </a:r>
          <a:r>
            <a:rPr lang="es-ES" sz="1100" i="0">
              <a:solidFill>
                <a:schemeClr val="dk1"/>
              </a:solidFill>
              <a:effectLst/>
              <a:latin typeface="+mn-lt"/>
              <a:ea typeface="+mn-ea"/>
              <a:cs typeface="+mn-cs"/>
            </a:rPr>
            <a:t>∑(𝐸𝑛𝑒𝑟𝑔í𝑎 𝑛𝑒𝑔𝑜𝑐𝑖𝑎𝑑𝑎 </a:t>
          </a:r>
          <a:r>
            <a:rPr lang="es-CO" sz="1100" b="0" i="0">
              <a:solidFill>
                <a:schemeClr val="dk1"/>
              </a:solidFill>
              <a:effectLst/>
              <a:latin typeface="Cambria Math"/>
              <a:ea typeface="+mn-ea"/>
              <a:cs typeface="+mn-cs"/>
            </a:rPr>
            <a:t>𝑑𝑖𝑎𝑟𝑖𝑎𝑚𝑒𝑛𝑡𝑒</a:t>
          </a:r>
          <a:r>
            <a:rPr lang="es-ES" sz="1100" b="0" i="0">
              <a:solidFill>
                <a:schemeClr val="dk1"/>
              </a:solidFill>
              <a:effectLst/>
              <a:latin typeface="+mn-lt"/>
              <a:ea typeface="+mn-ea"/>
              <a:cs typeface="+mn-cs"/>
            </a:rPr>
            <a:t>〗</a:t>
          </a:r>
          <a:r>
            <a:rPr lang="es-CO" sz="1100" b="0" i="0">
              <a:solidFill>
                <a:schemeClr val="dk1"/>
              </a:solidFill>
              <a:effectLst/>
              <a:latin typeface="+mn-lt"/>
              <a:ea typeface="+mn-ea"/>
              <a:cs typeface="+mn-cs"/>
            </a:rPr>
            <a:t>)/(𝐶</a:t>
          </a:r>
          <a:r>
            <a:rPr lang="es-ES" sz="1100" i="0">
              <a:solidFill>
                <a:schemeClr val="dk1"/>
              </a:solidFill>
              <a:effectLst/>
              <a:latin typeface="+mn-lt"/>
              <a:ea typeface="+mn-ea"/>
              <a:cs typeface="+mn-cs"/>
            </a:rPr>
            <a:t>𝑎𝑛𝑡𝑖𝑑𝑎𝑑 𝑑𝑒 𝑐𝑜𝑛𝑡𝑟𝑎𝑡𝑜𝑠 𝑟𝑒𝑔𝑖𝑠𝑡𝑟𝑎𝑑𝑜𝑠 </a:t>
          </a:r>
          <a:r>
            <a:rPr lang="es-CO" sz="1100" b="0" i="0">
              <a:solidFill>
                <a:schemeClr val="dk1"/>
              </a:solidFill>
              <a:effectLst/>
              <a:latin typeface="Cambria Math"/>
              <a:ea typeface="+mn-ea"/>
              <a:cs typeface="+mn-cs"/>
            </a:rPr>
            <a:t>𝑑𝑖𝑎𝑟𝑖𝑜𝑠</a:t>
          </a:r>
          <a:r>
            <a:rPr lang="es-CO" sz="1100" b="0" i="0">
              <a:solidFill>
                <a:schemeClr val="dk1"/>
              </a:solidFill>
              <a:effectLst/>
              <a:latin typeface="+mn-lt"/>
              <a:ea typeface="+mn-ea"/>
              <a:cs typeface="+mn-cs"/>
            </a:rPr>
            <a:t>)</a:t>
          </a:r>
        </a:p>
        <a:p>
          <a:endParaRPr lang="es-CO" sz="1100" b="0" i="0">
            <a:solidFill>
              <a:schemeClr val="dk1"/>
            </a:solidFill>
            <a:effectLst/>
            <a:latin typeface="+mn-lt"/>
            <a:ea typeface="+mn-ea"/>
            <a:cs typeface="+mn-cs"/>
          </a:endParaRPr>
        </a:p>
        <a:p>
          <a:endParaRPr lang="es-CO" sz="1800"/>
        </a:p>
      </xdr:txBody>
    </xdr:sp>
    <xdr:clientData/>
  </xdr:twoCellAnchor>
  <xdr:twoCellAnchor editAs="oneCell">
    <xdr:from>
      <xdr:col>14</xdr:col>
      <xdr:colOff>275956</xdr:colOff>
      <xdr:row>1</xdr:row>
      <xdr:rowOff>9525</xdr:rowOff>
    </xdr:from>
    <xdr:to>
      <xdr:col>14</xdr:col>
      <xdr:colOff>930300</xdr:colOff>
      <xdr:row>3</xdr:row>
      <xdr:rowOff>2565</xdr:rowOff>
    </xdr:to>
    <xdr:pic>
      <xdr:nvPicPr>
        <xdr:cNvPr id="7" name="Imagen 6">
          <a:hlinkClick xmlns:r="http://schemas.openxmlformats.org/officeDocument/2006/relationships" r:id="rId1"/>
          <a:extLst>
            <a:ext uri="{FF2B5EF4-FFF2-40B4-BE49-F238E27FC236}">
              <a16:creationId xmlns:a16="http://schemas.microsoft.com/office/drawing/2014/main" id="{3EC79477-1531-4766-81F1-8ABB96C444E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220306" y="200025"/>
          <a:ext cx="654344" cy="374040"/>
        </a:xfrm>
        <a:prstGeom prst="rect">
          <a:avLst/>
        </a:prstGeom>
      </xdr:spPr>
    </xdr:pic>
    <xdr:clientData/>
  </xdr:twoCellAnchor>
  <xdr:twoCellAnchor editAs="oneCell">
    <xdr:from>
      <xdr:col>15</xdr:col>
      <xdr:colOff>187041</xdr:colOff>
      <xdr:row>1</xdr:row>
      <xdr:rowOff>151516</xdr:rowOff>
    </xdr:from>
    <xdr:to>
      <xdr:col>15</xdr:col>
      <xdr:colOff>525265</xdr:colOff>
      <xdr:row>3</xdr:row>
      <xdr:rowOff>2565</xdr:rowOff>
    </xdr:to>
    <xdr:pic>
      <xdr:nvPicPr>
        <xdr:cNvPr id="8" name="7 Imagen">
          <a:hlinkClick xmlns:r="http://schemas.openxmlformats.org/officeDocument/2006/relationships" r:id="rId3"/>
          <a:extLst>
            <a:ext uri="{FF2B5EF4-FFF2-40B4-BE49-F238E27FC236}">
              <a16:creationId xmlns:a16="http://schemas.microsoft.com/office/drawing/2014/main" id="{984FCE34-EDC8-42AC-B0FE-6F0F1145955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160091" y="342016"/>
          <a:ext cx="338224" cy="232049"/>
        </a:xfrm>
        <a:prstGeom prst="rect">
          <a:avLst/>
        </a:prstGeom>
      </xdr:spPr>
    </xdr:pic>
    <xdr:clientData/>
  </xdr:twoCellAnchor>
  <xdr:twoCellAnchor editAs="oneCell">
    <xdr:from>
      <xdr:col>13</xdr:col>
      <xdr:colOff>647700</xdr:colOff>
      <xdr:row>1</xdr:row>
      <xdr:rowOff>137377</xdr:rowOff>
    </xdr:from>
    <xdr:to>
      <xdr:col>14</xdr:col>
      <xdr:colOff>20156</xdr:colOff>
      <xdr:row>3</xdr:row>
      <xdr:rowOff>2565</xdr:rowOff>
    </xdr:to>
    <xdr:pic>
      <xdr:nvPicPr>
        <xdr:cNvPr id="9" name="8 Imagen">
          <a:hlinkClick xmlns:r="http://schemas.openxmlformats.org/officeDocument/2006/relationships" r:id="rId5"/>
          <a:extLst>
            <a:ext uri="{FF2B5EF4-FFF2-40B4-BE49-F238E27FC236}">
              <a16:creationId xmlns:a16="http://schemas.microsoft.com/office/drawing/2014/main" id="{C35FD3F4-705B-4AF9-B6F5-64A7A81EDDA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620500" y="327877"/>
          <a:ext cx="344006" cy="2461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381000</xdr:colOff>
      <xdr:row>13</xdr:row>
      <xdr:rowOff>180975</xdr:rowOff>
    </xdr:from>
    <xdr:to>
      <xdr:col>13</xdr:col>
      <xdr:colOff>57150</xdr:colOff>
      <xdr:row>22</xdr:row>
      <xdr:rowOff>85725</xdr:rowOff>
    </xdr:to>
    <xdr:graphicFrame macro="">
      <xdr:nvGraphicFramePr>
        <xdr:cNvPr id="9" name="Gráfico 8">
          <a:extLst>
            <a:ext uri="{FF2B5EF4-FFF2-40B4-BE49-F238E27FC236}">
              <a16:creationId xmlns:a16="http://schemas.microsoft.com/office/drawing/2014/main" id="{C169B089-37A5-468E-977E-7345CCE3BD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0</xdr:row>
      <xdr:rowOff>0</xdr:rowOff>
    </xdr:from>
    <xdr:to>
      <xdr:col>13</xdr:col>
      <xdr:colOff>238126</xdr:colOff>
      <xdr:row>2</xdr:row>
      <xdr:rowOff>171450</xdr:rowOff>
    </xdr:to>
    <xdr:sp macro="" textlink="">
      <xdr:nvSpPr>
        <xdr:cNvPr id="10" name="1 Título">
          <a:extLst>
            <a:ext uri="{FF2B5EF4-FFF2-40B4-BE49-F238E27FC236}">
              <a16:creationId xmlns:a16="http://schemas.microsoft.com/office/drawing/2014/main" id="{CF55AA55-78D5-443A-AAF9-0839CF4E8840}"/>
            </a:ext>
          </a:extLst>
        </xdr:cNvPr>
        <xdr:cNvSpPr txBox="1">
          <a:spLocks/>
        </xdr:cNvSpPr>
      </xdr:nvSpPr>
      <xdr:spPr>
        <a:xfrm>
          <a:off x="762001" y="0"/>
          <a:ext cx="9944100" cy="5524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4. Cantidad total de energía negociada durante el año</a:t>
          </a:r>
        </a:p>
      </xdr:txBody>
    </xdr:sp>
    <xdr:clientData/>
  </xdr:twoCellAnchor>
  <xdr:twoCellAnchor>
    <xdr:from>
      <xdr:col>1</xdr:col>
      <xdr:colOff>0</xdr:colOff>
      <xdr:row>3</xdr:row>
      <xdr:rowOff>0</xdr:rowOff>
    </xdr:from>
    <xdr:to>
      <xdr:col>13</xdr:col>
      <xdr:colOff>38100</xdr:colOff>
      <xdr:row>13</xdr:row>
      <xdr:rowOff>9525</xdr:rowOff>
    </xdr:to>
    <xdr:sp macro="" textlink="">
      <xdr:nvSpPr>
        <xdr:cNvPr id="11" name="2 CuadroTexto">
          <a:extLst>
            <a:ext uri="{FF2B5EF4-FFF2-40B4-BE49-F238E27FC236}">
              <a16:creationId xmlns:a16="http://schemas.microsoft.com/office/drawing/2014/main" id="{8C066C26-5B01-4DB7-AAFE-10A23095F221}"/>
            </a:ext>
          </a:extLst>
        </xdr:cNvPr>
        <xdr:cNvSpPr txBox="1"/>
      </xdr:nvSpPr>
      <xdr:spPr>
        <a:xfrm>
          <a:off x="762000" y="571500"/>
          <a:ext cx="9744075" cy="1914525"/>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Esta sección presenta el total de las cantidades de energía negociadas durante 2016</a:t>
          </a:r>
          <a:r>
            <a:rPr lang="es-CO" sz="1400" baseline="0">
              <a:solidFill>
                <a:schemeClr val="dk1"/>
              </a:solidFill>
              <a:effectLst/>
              <a:latin typeface="+mn-lt"/>
              <a:ea typeface="+mn-ea"/>
              <a:cs typeface="+mn-cs"/>
            </a:rPr>
            <a:t>, 2017 y 2018</a:t>
          </a:r>
          <a:r>
            <a:rPr lang="es-CO" sz="1400">
              <a:solidFill>
                <a:schemeClr val="dk1"/>
              </a:solidFill>
              <a:effectLst/>
              <a:latin typeface="+mn-lt"/>
              <a:ea typeface="+mn-ea"/>
              <a:cs typeface="+mn-cs"/>
            </a:rPr>
            <a:t>, expresadas en </a:t>
          </a:r>
          <a:r>
            <a:rPr lang="es-CO" sz="1400" b="1">
              <a:solidFill>
                <a:schemeClr val="dk1"/>
              </a:solidFill>
              <a:effectLst/>
              <a:latin typeface="+mn-lt"/>
              <a:ea typeface="+mn-ea"/>
              <a:cs typeface="+mn-cs"/>
            </a:rPr>
            <a:t>MBTU</a:t>
          </a:r>
          <a:r>
            <a:rPr lang="es-CO" sz="1400">
              <a:solidFill>
                <a:schemeClr val="dk1"/>
              </a:solidFill>
              <a:effectLst/>
              <a:latin typeface="+mn-lt"/>
              <a:ea typeface="+mn-ea"/>
              <a:cs typeface="+mn-cs"/>
            </a:rPr>
            <a:t>, este dato se calcula teniendo como referencia la fecha de negociación de cada uno de los contratos en el sistema electrónico de gas – SEGAS y la agregación de las cantidades transadas en el año. Se presenta la información desagregada para el mercado primario, secundario y otras transacciones del mercado mayorista. </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0">
              <a:solidFill>
                <a:schemeClr val="dk1"/>
              </a:solidFill>
              <a:effectLst/>
              <a:latin typeface="+mn-lt"/>
              <a:ea typeface="+mn-ea"/>
              <a:cs typeface="+mn-cs"/>
            </a:rPr>
            <a:t>𝐶𝑎𝑛𝑡𝑖𝑑𝑎𝑑 𝑡𝑜𝑡𝑎𝑙 𝑑𝑒 𝑒𝑛𝑒𝑟𝑔í𝑎 𝑛𝑒𝑔𝑜𝑐𝑖𝑎𝑑𝑎 𝑎𝑛𝑢𝑎𝑙= </a:t>
          </a:r>
          <a:r>
            <a:rPr lang="es-CO" sz="1100" i="0">
              <a:solidFill>
                <a:schemeClr val="dk1"/>
              </a:solidFill>
              <a:effectLst/>
              <a:latin typeface="+mn-lt"/>
              <a:ea typeface="+mn-ea"/>
              <a:cs typeface="+mn-cs"/>
            </a:rPr>
            <a:t>∑1</a:t>
          </a:r>
          <a:r>
            <a:rPr lang="es-ES" sz="1100" i="0">
              <a:solidFill>
                <a:schemeClr val="dk1"/>
              </a:solidFill>
              <a:effectLst/>
              <a:latin typeface="+mn-lt"/>
              <a:ea typeface="+mn-ea"/>
              <a:cs typeface="+mn-cs"/>
            </a:rPr>
            <a:t>▒</a:t>
          </a:r>
          <a:r>
            <a:rPr lang="es-CO" sz="1100" i="0">
              <a:solidFill>
                <a:schemeClr val="dk1"/>
              </a:solidFill>
              <a:effectLst/>
              <a:latin typeface="+mn-lt"/>
              <a:ea typeface="+mn-ea"/>
              <a:cs typeface="+mn-cs"/>
            </a:rPr>
            <a:t>〖</a:t>
          </a:r>
          <a:r>
            <a:rPr lang="es-CO" sz="1100" b="0" i="0">
              <a:solidFill>
                <a:schemeClr val="dk1"/>
              </a:solidFill>
              <a:effectLst/>
              <a:latin typeface="Cambria Math"/>
              <a:ea typeface="+mn-ea"/>
              <a:cs typeface="+mn-cs"/>
            </a:rPr>
            <a:t>𝐸𝑛𝑒𝑟𝑔í𝑎 𝑛𝑒𝑔𝑜𝑐𝑖𝑎𝑑𝑎 𝑑𝑢𝑟𝑎𝑛𝑡𝑒 cada día de gas</a:t>
          </a:r>
          <a:r>
            <a:rPr lang="es-CO" sz="1100" b="0" i="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s-CO"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Total 2018 - Cantidad Total 2017)/(Cantidad Total 2017)</a:t>
          </a:r>
        </a:p>
        <a:p>
          <a:pPr marL="0" marR="0" indent="0" defTabSz="914400" eaLnBrk="1" fontAlgn="auto" latinLnBrk="0" hangingPunct="1">
            <a:lnSpc>
              <a:spcPct val="100000"/>
            </a:lnSpc>
            <a:spcBef>
              <a:spcPts val="0"/>
            </a:spcBef>
            <a:spcAft>
              <a:spcPts val="0"/>
            </a:spcAft>
            <a:buClrTx/>
            <a:buSzTx/>
            <a:buFontTx/>
            <a:buNone/>
            <a:tabLst/>
            <a:defRPr/>
          </a:pPr>
          <a:endParaRPr lang="es-C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100">
            <a:solidFill>
              <a:schemeClr val="dk1"/>
            </a:solidFill>
            <a:effectLst/>
            <a:latin typeface="+mn-lt"/>
            <a:ea typeface="+mn-ea"/>
            <a:cs typeface="+mn-cs"/>
          </a:endParaRPr>
        </a:p>
        <a:p>
          <a:endParaRPr lang="es-CO" sz="1800"/>
        </a:p>
      </xdr:txBody>
    </xdr:sp>
    <xdr:clientData/>
  </xdr:twoCellAnchor>
  <xdr:twoCellAnchor editAs="oneCell">
    <xdr:from>
      <xdr:col>11</xdr:col>
      <xdr:colOff>717256</xdr:colOff>
      <xdr:row>0</xdr:row>
      <xdr:rowOff>83160</xdr:rowOff>
    </xdr:from>
    <xdr:to>
      <xdr:col>12</xdr:col>
      <xdr:colOff>609600</xdr:colOff>
      <xdr:row>2</xdr:row>
      <xdr:rowOff>76200</xdr:rowOff>
    </xdr:to>
    <xdr:pic>
      <xdr:nvPicPr>
        <xdr:cNvPr id="5" name="Imagen 4">
          <a:hlinkClick xmlns:r="http://schemas.openxmlformats.org/officeDocument/2006/relationships" r:id="rId2"/>
          <a:extLst>
            <a:ext uri="{FF2B5EF4-FFF2-40B4-BE49-F238E27FC236}">
              <a16:creationId xmlns:a16="http://schemas.microsoft.com/office/drawing/2014/main" id="{0EAC4500-879F-4292-A930-CCAD001353E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9661231" y="83160"/>
          <a:ext cx="654344" cy="374040"/>
        </a:xfrm>
        <a:prstGeom prst="rect">
          <a:avLst/>
        </a:prstGeom>
      </xdr:spPr>
    </xdr:pic>
    <xdr:clientData/>
  </xdr:twoCellAnchor>
  <xdr:twoCellAnchor editAs="oneCell">
    <xdr:from>
      <xdr:col>13</xdr:col>
      <xdr:colOff>133041</xdr:colOff>
      <xdr:row>1</xdr:row>
      <xdr:rowOff>34651</xdr:rowOff>
    </xdr:from>
    <xdr:to>
      <xdr:col>13</xdr:col>
      <xdr:colOff>471265</xdr:colOff>
      <xdr:row>2</xdr:row>
      <xdr:rowOff>76200</xdr:rowOff>
    </xdr:to>
    <xdr:pic>
      <xdr:nvPicPr>
        <xdr:cNvPr id="6" name="7 Imagen">
          <a:hlinkClick xmlns:r="http://schemas.openxmlformats.org/officeDocument/2006/relationships" r:id="rId4"/>
          <a:extLst>
            <a:ext uri="{FF2B5EF4-FFF2-40B4-BE49-F238E27FC236}">
              <a16:creationId xmlns:a16="http://schemas.microsoft.com/office/drawing/2014/main" id="{D8EB039A-2E4A-44D6-B8DA-F39D40E73D0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601016" y="225151"/>
          <a:ext cx="338224" cy="232049"/>
        </a:xfrm>
        <a:prstGeom prst="rect">
          <a:avLst/>
        </a:prstGeom>
      </xdr:spPr>
    </xdr:pic>
    <xdr:clientData/>
  </xdr:twoCellAnchor>
  <xdr:twoCellAnchor editAs="oneCell">
    <xdr:from>
      <xdr:col>11</xdr:col>
      <xdr:colOff>117450</xdr:colOff>
      <xdr:row>1</xdr:row>
      <xdr:rowOff>20512</xdr:rowOff>
    </xdr:from>
    <xdr:to>
      <xdr:col>11</xdr:col>
      <xdr:colOff>461456</xdr:colOff>
      <xdr:row>2</xdr:row>
      <xdr:rowOff>76200</xdr:rowOff>
    </xdr:to>
    <xdr:pic>
      <xdr:nvPicPr>
        <xdr:cNvPr id="7" name="8 Imagen">
          <a:hlinkClick xmlns:r="http://schemas.openxmlformats.org/officeDocument/2006/relationships" r:id="rId6"/>
          <a:extLst>
            <a:ext uri="{FF2B5EF4-FFF2-40B4-BE49-F238E27FC236}">
              <a16:creationId xmlns:a16="http://schemas.microsoft.com/office/drawing/2014/main" id="{812FE11D-BAC6-4EFE-BE0B-961B5006000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061425" y="211012"/>
          <a:ext cx="344006" cy="2461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742949</xdr:colOff>
      <xdr:row>33</xdr:row>
      <xdr:rowOff>28575</xdr:rowOff>
    </xdr:from>
    <xdr:to>
      <xdr:col>7</xdr:col>
      <xdr:colOff>9524</xdr:colOff>
      <xdr:row>49</xdr:row>
      <xdr:rowOff>9525</xdr:rowOff>
    </xdr:to>
    <xdr:graphicFrame macro="">
      <xdr:nvGraphicFramePr>
        <xdr:cNvPr id="2" name="Gráfico 1">
          <a:extLst>
            <a:ext uri="{FF2B5EF4-FFF2-40B4-BE49-F238E27FC236}">
              <a16:creationId xmlns:a16="http://schemas.microsoft.com/office/drawing/2014/main" id="{4BD68F88-D860-4508-A0D5-E930E98EFC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742950</xdr:colOff>
      <xdr:row>33</xdr:row>
      <xdr:rowOff>28574</xdr:rowOff>
    </xdr:from>
    <xdr:to>
      <xdr:col>13</xdr:col>
      <xdr:colOff>1466850</xdr:colOff>
      <xdr:row>48</xdr:row>
      <xdr:rowOff>171449</xdr:rowOff>
    </xdr:to>
    <xdr:graphicFrame macro="">
      <xdr:nvGraphicFramePr>
        <xdr:cNvPr id="3" name="Gráfico 2">
          <a:extLst>
            <a:ext uri="{FF2B5EF4-FFF2-40B4-BE49-F238E27FC236}">
              <a16:creationId xmlns:a16="http://schemas.microsoft.com/office/drawing/2014/main" id="{42FBA6E6-CAF0-486E-8863-198E279E5B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761999</xdr:colOff>
      <xdr:row>33</xdr:row>
      <xdr:rowOff>57150</xdr:rowOff>
    </xdr:from>
    <xdr:to>
      <xdr:col>21</xdr:col>
      <xdr:colOff>19049</xdr:colOff>
      <xdr:row>48</xdr:row>
      <xdr:rowOff>152400</xdr:rowOff>
    </xdr:to>
    <xdr:graphicFrame macro="">
      <xdr:nvGraphicFramePr>
        <xdr:cNvPr id="4" name="Gráfico 3">
          <a:extLst>
            <a:ext uri="{FF2B5EF4-FFF2-40B4-BE49-F238E27FC236}">
              <a16:creationId xmlns:a16="http://schemas.microsoft.com/office/drawing/2014/main" id="{D5E5A1BE-60D9-4FFE-B1EC-01EFA3EB3C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695325</xdr:colOff>
      <xdr:row>0</xdr:row>
      <xdr:rowOff>95250</xdr:rowOff>
    </xdr:from>
    <xdr:to>
      <xdr:col>11</xdr:col>
      <xdr:colOff>19050</xdr:colOff>
      <xdr:row>2</xdr:row>
      <xdr:rowOff>171450</xdr:rowOff>
    </xdr:to>
    <xdr:sp macro="" textlink="">
      <xdr:nvSpPr>
        <xdr:cNvPr id="5" name="1 Título">
          <a:extLst>
            <a:ext uri="{FF2B5EF4-FFF2-40B4-BE49-F238E27FC236}">
              <a16:creationId xmlns:a16="http://schemas.microsoft.com/office/drawing/2014/main" id="{6E66DDE7-AF28-434E-8A7C-08607527B45B}"/>
            </a:ext>
          </a:extLst>
        </xdr:cNvPr>
        <xdr:cNvSpPr txBox="1">
          <a:spLocks/>
        </xdr:cNvSpPr>
      </xdr:nvSpPr>
      <xdr:spPr>
        <a:xfrm>
          <a:off x="695325" y="95250"/>
          <a:ext cx="8410575" cy="45720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5. Cantidad total de energía negociada durante cada mes del año </a:t>
          </a:r>
        </a:p>
      </xdr:txBody>
    </xdr:sp>
    <xdr:clientData/>
  </xdr:twoCellAnchor>
  <xdr:twoCellAnchor>
    <xdr:from>
      <xdr:col>1</xdr:col>
      <xdr:colOff>9525</xdr:colOff>
      <xdr:row>3</xdr:row>
      <xdr:rowOff>95250</xdr:rowOff>
    </xdr:from>
    <xdr:to>
      <xdr:col>20</xdr:col>
      <xdr:colOff>1409700</xdr:colOff>
      <xdr:row>14</xdr:row>
      <xdr:rowOff>133350</xdr:rowOff>
    </xdr:to>
    <mc:AlternateContent xmlns:mc="http://schemas.openxmlformats.org/markup-compatibility/2006" xmlns:a14="http://schemas.microsoft.com/office/drawing/2010/main">
      <mc:Choice Requires="a14">
        <xdr:sp macro="" textlink="">
          <xdr:nvSpPr>
            <xdr:cNvPr id="6" name="5 CuadroTexto">
              <a:extLst>
                <a:ext uri="{FF2B5EF4-FFF2-40B4-BE49-F238E27FC236}">
                  <a16:creationId xmlns:a16="http://schemas.microsoft.com/office/drawing/2014/main" id="{CEE06346-C496-4D89-AC68-C1D180E66660}"/>
                </a:ext>
              </a:extLst>
            </xdr:cNvPr>
            <xdr:cNvSpPr txBox="1"/>
          </xdr:nvSpPr>
          <xdr:spPr>
            <a:xfrm>
              <a:off x="771525" y="666750"/>
              <a:ext cx="17297400" cy="2133600"/>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Esta sección presenta el total de las cantidades de energía negociadas durante cada mes del 2016, 2017 y</a:t>
              </a:r>
              <a:r>
                <a:rPr lang="es-CO" sz="1400" baseline="0">
                  <a:solidFill>
                    <a:schemeClr val="dk1"/>
                  </a:solidFill>
                  <a:effectLst/>
                  <a:latin typeface="+mn-lt"/>
                  <a:ea typeface="+mn-ea"/>
                  <a:cs typeface="+mn-cs"/>
                </a:rPr>
                <a:t> 2018</a:t>
              </a:r>
              <a:r>
                <a:rPr lang="es-CO" sz="1400">
                  <a:solidFill>
                    <a:schemeClr val="dk1"/>
                  </a:solidFill>
                  <a:effectLst/>
                  <a:latin typeface="+mn-lt"/>
                  <a:ea typeface="+mn-ea"/>
                  <a:cs typeface="+mn-cs"/>
                </a:rPr>
                <a:t>, expresadas en MBTU, este dato se calcula teniendo como referencia la fecha de negociación de cada uno de los contratos en el sistema electrónico de gas – SEGAS. Se presenta la información desagregada para el mercado primario, secundario y otras transacciones del mercado mayorista.</a:t>
              </a:r>
            </a:p>
            <a:p>
              <a:endParaRPr lang="es-CO" sz="1400">
                <a:solidFill>
                  <a:schemeClr val="dk1"/>
                </a:solidFill>
                <a:effectLst/>
                <a:latin typeface="+mn-lt"/>
                <a:ea typeface="+mn-ea"/>
                <a:cs typeface="+mn-cs"/>
              </a:endParaRPr>
            </a:p>
            <a:p>
              <a:r>
                <a:rPr lang="es-ES" sz="1100" i="0">
                  <a:solidFill>
                    <a:schemeClr val="dk1"/>
                  </a:solidFill>
                  <a:effectLst/>
                  <a:latin typeface="+mn-lt"/>
                  <a:ea typeface="+mn-ea"/>
                  <a:cs typeface="+mn-cs"/>
                </a:rPr>
                <a:t>𝐶𝑎𝑛𝑡𝑖𝑑𝑎𝑑 𝑡𝑜𝑡𝑎𝑙 𝑑𝑒 𝑒𝑛𝑒𝑟𝑔í𝑎 𝑛𝑒𝑔𝑜𝑐𝑖𝑎𝑑𝑎 </a:t>
              </a:r>
              <a:r>
                <a:rPr lang="es-CO" sz="1100" b="0" i="0">
                  <a:solidFill>
                    <a:schemeClr val="dk1"/>
                  </a:solidFill>
                  <a:effectLst/>
                  <a:latin typeface="Cambria Math"/>
                  <a:ea typeface="+mn-ea"/>
                  <a:cs typeface="+mn-cs"/>
                </a:rPr>
                <a:t>𝑚𝑒𝑛𝑠𝑢𝑎</a:t>
              </a:r>
              <a:r>
                <a:rPr lang="es-ES" sz="1100" i="0">
                  <a:solidFill>
                    <a:schemeClr val="dk1"/>
                  </a:solidFill>
                  <a:effectLst/>
                  <a:latin typeface="+mn-lt"/>
                  <a:ea typeface="+mn-ea"/>
                  <a:cs typeface="+mn-cs"/>
                </a:rPr>
                <a:t>𝑙= </a:t>
              </a:r>
              <a:r>
                <a:rPr lang="es-CO" sz="1100" i="0">
                  <a:solidFill>
                    <a:schemeClr val="dk1"/>
                  </a:solidFill>
                  <a:effectLst/>
                  <a:latin typeface="+mn-lt"/>
                  <a:ea typeface="+mn-ea"/>
                  <a:cs typeface="+mn-cs"/>
                </a:rPr>
                <a:t>∑1</a:t>
              </a:r>
              <a:r>
                <a:rPr lang="es-CO" sz="1100" b="0" i="0">
                  <a:solidFill>
                    <a:schemeClr val="dk1"/>
                  </a:solidFill>
                  <a:effectLst/>
                  <a:latin typeface="+mn-lt"/>
                  <a:ea typeface="+mn-ea"/>
                  <a:cs typeface="+mn-cs"/>
                </a:rPr>
                <a:t>▒〖𝐸𝑛𝑒𝑟𝑔í𝑎 𝑛𝑒𝑔𝑜𝑐𝑖𝑎𝑑𝑎 𝑑𝑢𝑟𝑎𝑛𝑡𝑒 </a:t>
              </a:r>
              <a:r>
                <a:rPr lang="es-CO" sz="1100" b="0" i="0">
                  <a:solidFill>
                    <a:schemeClr val="dk1"/>
                  </a:solidFill>
                  <a:effectLst/>
                  <a:latin typeface="Cambria Math"/>
                  <a:ea typeface="+mn-ea"/>
                  <a:cs typeface="+mn-cs"/>
                </a:rPr>
                <a:t>𝑐𝑎𝑑𝑎 𝑚𝑒𝑠 𝑑</a:t>
              </a:r>
              <a:r>
                <a:rPr lang="es-CO" sz="1100" b="0" i="0">
                  <a:solidFill>
                    <a:schemeClr val="dk1"/>
                  </a:solidFill>
                  <a:effectLst/>
                  <a:latin typeface="+mn-lt"/>
                  <a:ea typeface="+mn-ea"/>
                  <a:cs typeface="+mn-cs"/>
                </a:rPr>
                <a:t>𝑒𝑙</a:t>
              </a:r>
              <a:r>
                <a:rPr lang="es-ES" sz="1100" i="0">
                  <a:solidFill>
                    <a:schemeClr val="dk1"/>
                  </a:solidFill>
                  <a:effectLst/>
                  <a:latin typeface="+mn-lt"/>
                  <a:ea typeface="+mn-ea"/>
                  <a:cs typeface="+mn-cs"/>
                </a:rPr>
                <a:t> 𝑎ñ𝑜</a:t>
              </a:r>
              <a:r>
                <a:rPr lang="es-CO" sz="1100" b="0" i="0">
                  <a:solidFill>
                    <a:schemeClr val="dk1"/>
                  </a:solidFill>
                  <a:effectLst/>
                  <a:latin typeface="+mn-lt"/>
                  <a:ea typeface="+mn-ea"/>
                  <a:cs typeface="+mn-cs"/>
                </a:rPr>
                <a:t> 〗</a:t>
              </a:r>
            </a:p>
            <a:p>
              <a:endParaRPr lang="es-CO"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Total 2018 - Cantidad Total 2017)/(Cantidad Total 2017)</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eaLnBrk="1" fontAlgn="auto" latinLnBrk="0" hangingPunct="1"/>
              <a:r>
                <a:rPr lang="es-ES" sz="1100" i="1" baseline="0">
                  <a:solidFill>
                    <a:schemeClr val="dk1"/>
                  </a:solidFill>
                  <a:effectLst/>
                  <a:latin typeface="+mn-lt"/>
                  <a:ea typeface="+mn-ea"/>
                  <a:cs typeface="+mn-cs"/>
                </a:rPr>
                <a:t>Desvios significativos en variación porcentual =  </a:t>
              </a:r>
              <a14:m>
                <m:oMath xmlns:m="http://schemas.openxmlformats.org/officeDocument/2006/math">
                  <m:f>
                    <m:fPr>
                      <m:ctrlPr>
                        <a:rPr lang="es-CO" sz="1100" i="1">
                          <a:solidFill>
                            <a:schemeClr val="dk1"/>
                          </a:solidFill>
                          <a:effectLst/>
                          <a:latin typeface="Cambria Math" panose="02040503050406030204" pitchFamily="18" charset="0"/>
                          <a:ea typeface="+mn-ea"/>
                          <a:cs typeface="+mn-cs"/>
                        </a:rPr>
                      </m:ctrlPr>
                    </m:fPr>
                    <m:num>
                      <m:r>
                        <a:rPr lang="es-CO" sz="1100" i="1">
                          <a:solidFill>
                            <a:schemeClr val="dk1"/>
                          </a:solidFill>
                          <a:effectLst/>
                          <a:latin typeface="Cambria Math" panose="02040503050406030204" pitchFamily="18" charset="0"/>
                          <a:ea typeface="+mn-ea"/>
                          <a:cs typeface="+mn-cs"/>
                        </a:rPr>
                        <m:t>𝑥</m:t>
                      </m:r>
                      <m:r>
                        <a:rPr lang="es-CO" sz="1100" i="1">
                          <a:solidFill>
                            <a:schemeClr val="dk1"/>
                          </a:solidFill>
                          <a:effectLst/>
                          <a:latin typeface="Cambria Math" panose="02040503050406030204" pitchFamily="18" charset="0"/>
                          <a:ea typeface="+mn-ea"/>
                          <a:cs typeface="+mn-cs"/>
                        </a:rPr>
                        <m:t>− </m:t>
                      </m:r>
                      <m:acc>
                        <m:accPr>
                          <m:chr m:val="̅"/>
                          <m:ctrlPr>
                            <a:rPr lang="es-CO" sz="1100" i="1">
                              <a:solidFill>
                                <a:schemeClr val="dk1"/>
                              </a:solidFill>
                              <a:effectLst/>
                              <a:latin typeface="Cambria Math" panose="02040503050406030204" pitchFamily="18" charset="0"/>
                              <a:ea typeface="+mn-ea"/>
                              <a:cs typeface="+mn-cs"/>
                            </a:rPr>
                          </m:ctrlPr>
                        </m:accPr>
                        <m:e>
                          <m:r>
                            <a:rPr lang="es-CO" sz="1100" i="1">
                              <a:solidFill>
                                <a:schemeClr val="dk1"/>
                              </a:solidFill>
                              <a:effectLst/>
                              <a:latin typeface="Cambria Math" panose="02040503050406030204" pitchFamily="18" charset="0"/>
                              <a:ea typeface="+mn-ea"/>
                              <a:cs typeface="+mn-cs"/>
                            </a:rPr>
                            <m:t>𝑥</m:t>
                          </m:r>
                        </m:e>
                      </m:acc>
                    </m:num>
                    <m:den>
                      <m:r>
                        <a:rPr lang="es-CO" sz="1100" i="1">
                          <a:solidFill>
                            <a:schemeClr val="dk1"/>
                          </a:solidFill>
                          <a:effectLst/>
                          <a:latin typeface="Cambria Math" panose="02040503050406030204" pitchFamily="18" charset="0"/>
                          <a:ea typeface="+mn-ea"/>
                          <a:cs typeface="+mn-cs"/>
                        </a:rPr>
                        <m:t>𝜎</m:t>
                      </m:r>
                    </m:den>
                  </m:f>
                </m:oMath>
              </a14:m>
              <a:r>
                <a:rPr lang="es-CO" sz="1100">
                  <a:solidFill>
                    <a:schemeClr val="dk1"/>
                  </a:solidFill>
                  <a:effectLst/>
                  <a:latin typeface="+mn-lt"/>
                  <a:ea typeface="+mn-ea"/>
                  <a:cs typeface="+mn-cs"/>
                </a:rPr>
                <a:t>  </a:t>
              </a:r>
              <a:endParaRPr lang="es-CO">
                <a:effectLst/>
              </a:endParaRPr>
            </a:p>
            <a:p>
              <a:pPr eaLnBrk="1" fontAlgn="auto" latinLnBrk="0" hangingPunct="1"/>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1.5 veces sigma (desviación estándar), cualquier dato que tenga un comportamiento en valor absoluto mayor a 1.5 será marcado con el semáforo verde o rojo según corresponda.</a:t>
              </a:r>
              <a:endParaRPr lang="es-C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800">
                <a:effectLst/>
              </a:endParaRPr>
            </a:p>
            <a:p>
              <a:endParaRPr lang="es-CO" sz="1800"/>
            </a:p>
          </xdr:txBody>
        </xdr:sp>
      </mc:Choice>
      <mc:Fallback xmlns="">
        <xdr:sp macro="" textlink="">
          <xdr:nvSpPr>
            <xdr:cNvPr id="6" name="5 CuadroTexto">
              <a:extLst>
                <a:ext uri="{FF2B5EF4-FFF2-40B4-BE49-F238E27FC236}">
                  <a16:creationId xmlns:a16="http://schemas.microsoft.com/office/drawing/2014/main" id="{CEE06346-C496-4D89-AC68-C1D180E66660}"/>
                </a:ext>
              </a:extLst>
            </xdr:cNvPr>
            <xdr:cNvSpPr txBox="1"/>
          </xdr:nvSpPr>
          <xdr:spPr>
            <a:xfrm>
              <a:off x="771525" y="666750"/>
              <a:ext cx="17297400" cy="2133600"/>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Esta sección presenta el total de las cantidades de energía negociadas durante cada mes del 2016, 2017 y</a:t>
              </a:r>
              <a:r>
                <a:rPr lang="es-CO" sz="1400" baseline="0">
                  <a:solidFill>
                    <a:schemeClr val="dk1"/>
                  </a:solidFill>
                  <a:effectLst/>
                  <a:latin typeface="+mn-lt"/>
                  <a:ea typeface="+mn-ea"/>
                  <a:cs typeface="+mn-cs"/>
                </a:rPr>
                <a:t> 2018</a:t>
              </a:r>
              <a:r>
                <a:rPr lang="es-CO" sz="1400">
                  <a:solidFill>
                    <a:schemeClr val="dk1"/>
                  </a:solidFill>
                  <a:effectLst/>
                  <a:latin typeface="+mn-lt"/>
                  <a:ea typeface="+mn-ea"/>
                  <a:cs typeface="+mn-cs"/>
                </a:rPr>
                <a:t>, expresadas en MBTU, este dato se calcula teniendo como referencia la fecha de negociación de cada uno de los contratos en el sistema electrónico de gas – SEGAS. Se presenta la información desagregada para el mercado primario, secundario y otras transacciones del mercado mayorista.</a:t>
              </a:r>
            </a:p>
            <a:p>
              <a:endParaRPr lang="es-CO" sz="1400">
                <a:solidFill>
                  <a:schemeClr val="dk1"/>
                </a:solidFill>
                <a:effectLst/>
                <a:latin typeface="+mn-lt"/>
                <a:ea typeface="+mn-ea"/>
                <a:cs typeface="+mn-cs"/>
              </a:endParaRPr>
            </a:p>
            <a:p>
              <a:r>
                <a:rPr lang="es-ES" sz="1100" i="0">
                  <a:solidFill>
                    <a:schemeClr val="dk1"/>
                  </a:solidFill>
                  <a:effectLst/>
                  <a:latin typeface="+mn-lt"/>
                  <a:ea typeface="+mn-ea"/>
                  <a:cs typeface="+mn-cs"/>
                </a:rPr>
                <a:t>𝐶𝑎𝑛𝑡𝑖𝑑𝑎𝑑 𝑡𝑜𝑡𝑎𝑙 𝑑𝑒 𝑒𝑛𝑒𝑟𝑔í𝑎 𝑛𝑒𝑔𝑜𝑐𝑖𝑎𝑑𝑎 </a:t>
              </a:r>
              <a:r>
                <a:rPr lang="es-CO" sz="1100" b="0" i="0">
                  <a:solidFill>
                    <a:schemeClr val="dk1"/>
                  </a:solidFill>
                  <a:effectLst/>
                  <a:latin typeface="Cambria Math"/>
                  <a:ea typeface="+mn-ea"/>
                  <a:cs typeface="+mn-cs"/>
                </a:rPr>
                <a:t>𝑚𝑒𝑛𝑠𝑢𝑎</a:t>
              </a:r>
              <a:r>
                <a:rPr lang="es-ES" sz="1100" i="0">
                  <a:solidFill>
                    <a:schemeClr val="dk1"/>
                  </a:solidFill>
                  <a:effectLst/>
                  <a:latin typeface="+mn-lt"/>
                  <a:ea typeface="+mn-ea"/>
                  <a:cs typeface="+mn-cs"/>
                </a:rPr>
                <a:t>𝑙= </a:t>
              </a:r>
              <a:r>
                <a:rPr lang="es-CO" sz="1100" i="0">
                  <a:solidFill>
                    <a:schemeClr val="dk1"/>
                  </a:solidFill>
                  <a:effectLst/>
                  <a:latin typeface="+mn-lt"/>
                  <a:ea typeface="+mn-ea"/>
                  <a:cs typeface="+mn-cs"/>
                </a:rPr>
                <a:t>∑1</a:t>
              </a:r>
              <a:r>
                <a:rPr lang="es-CO" sz="1100" b="0" i="0">
                  <a:solidFill>
                    <a:schemeClr val="dk1"/>
                  </a:solidFill>
                  <a:effectLst/>
                  <a:latin typeface="+mn-lt"/>
                  <a:ea typeface="+mn-ea"/>
                  <a:cs typeface="+mn-cs"/>
                </a:rPr>
                <a:t>▒〖𝐸𝑛𝑒𝑟𝑔í𝑎 𝑛𝑒𝑔𝑜𝑐𝑖𝑎𝑑𝑎 𝑑𝑢𝑟𝑎𝑛𝑡𝑒 </a:t>
              </a:r>
              <a:r>
                <a:rPr lang="es-CO" sz="1100" b="0" i="0">
                  <a:solidFill>
                    <a:schemeClr val="dk1"/>
                  </a:solidFill>
                  <a:effectLst/>
                  <a:latin typeface="Cambria Math"/>
                  <a:ea typeface="+mn-ea"/>
                  <a:cs typeface="+mn-cs"/>
                </a:rPr>
                <a:t>𝑐𝑎𝑑𝑎 𝑚𝑒𝑠 𝑑</a:t>
              </a:r>
              <a:r>
                <a:rPr lang="es-CO" sz="1100" b="0" i="0">
                  <a:solidFill>
                    <a:schemeClr val="dk1"/>
                  </a:solidFill>
                  <a:effectLst/>
                  <a:latin typeface="+mn-lt"/>
                  <a:ea typeface="+mn-ea"/>
                  <a:cs typeface="+mn-cs"/>
                </a:rPr>
                <a:t>𝑒𝑙</a:t>
              </a:r>
              <a:r>
                <a:rPr lang="es-ES" sz="1100" i="0">
                  <a:solidFill>
                    <a:schemeClr val="dk1"/>
                  </a:solidFill>
                  <a:effectLst/>
                  <a:latin typeface="+mn-lt"/>
                  <a:ea typeface="+mn-ea"/>
                  <a:cs typeface="+mn-cs"/>
                </a:rPr>
                <a:t> 𝑎ñ𝑜</a:t>
              </a:r>
              <a:r>
                <a:rPr lang="es-CO" sz="1100" b="0" i="0">
                  <a:solidFill>
                    <a:schemeClr val="dk1"/>
                  </a:solidFill>
                  <a:effectLst/>
                  <a:latin typeface="+mn-lt"/>
                  <a:ea typeface="+mn-ea"/>
                  <a:cs typeface="+mn-cs"/>
                </a:rPr>
                <a:t> 〗</a:t>
              </a:r>
            </a:p>
            <a:p>
              <a:endParaRPr lang="es-CO"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Cantidad</a:t>
              </a:r>
              <a:r>
                <a:rPr lang="es-ES" sz="1100" i="1" baseline="0">
                  <a:solidFill>
                    <a:schemeClr val="dk1"/>
                  </a:solidFill>
                  <a:effectLst/>
                  <a:latin typeface="+mn-lt"/>
                  <a:ea typeface="+mn-ea"/>
                  <a:cs typeface="+mn-cs"/>
                </a:rPr>
                <a:t> Total 2018 - Cantidad Total 2017)/(Cantidad Total 2017)</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eaLnBrk="1" fontAlgn="auto" latinLnBrk="0" hangingPunct="1"/>
              <a:r>
                <a:rPr lang="es-ES" sz="1100" i="1" baseline="0">
                  <a:solidFill>
                    <a:schemeClr val="dk1"/>
                  </a:solidFill>
                  <a:effectLst/>
                  <a:latin typeface="+mn-lt"/>
                  <a:ea typeface="+mn-ea"/>
                  <a:cs typeface="+mn-cs"/>
                </a:rPr>
                <a:t>Desvios significativos en variación porcentual =  </a:t>
              </a:r>
              <a:r>
                <a:rPr lang="es-CO" sz="1100" i="0">
                  <a:solidFill>
                    <a:schemeClr val="dk1"/>
                  </a:solidFill>
                  <a:effectLst/>
                  <a:latin typeface="Cambria Math" panose="02040503050406030204" pitchFamily="18" charset="0"/>
                  <a:ea typeface="+mn-ea"/>
                  <a:cs typeface="+mn-cs"/>
                </a:rPr>
                <a:t>(𝑥− 𝑥 ̅)/𝜎</a:t>
              </a:r>
              <a:r>
                <a:rPr lang="es-CO" sz="1100">
                  <a:solidFill>
                    <a:schemeClr val="dk1"/>
                  </a:solidFill>
                  <a:effectLst/>
                  <a:latin typeface="+mn-lt"/>
                  <a:ea typeface="+mn-ea"/>
                  <a:cs typeface="+mn-cs"/>
                </a:rPr>
                <a:t>  </a:t>
              </a:r>
              <a:endParaRPr lang="es-CO">
                <a:effectLst/>
              </a:endParaRPr>
            </a:p>
            <a:p>
              <a:pPr eaLnBrk="1" fontAlgn="auto" latinLnBrk="0" hangingPunct="1"/>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1.5 veces sigma (desviación estándar), cualquier dato que tenga un comportamiento en valor absoluto mayor a 1.5 será marcado con el semáforo verde o rojo según corresponda.</a:t>
              </a:r>
              <a:endParaRPr lang="es-CO">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800">
                <a:effectLst/>
              </a:endParaRPr>
            </a:p>
            <a:p>
              <a:endParaRPr lang="es-CO" sz="1800"/>
            </a:p>
          </xdr:txBody>
        </xdr:sp>
      </mc:Fallback>
    </mc:AlternateContent>
    <xdr:clientData/>
  </xdr:twoCellAnchor>
  <xdr:twoCellAnchor editAs="oneCell">
    <xdr:from>
      <xdr:col>19</xdr:col>
      <xdr:colOff>390256</xdr:colOff>
      <xdr:row>0</xdr:row>
      <xdr:rowOff>142875</xdr:rowOff>
    </xdr:from>
    <xdr:to>
      <xdr:col>20</xdr:col>
      <xdr:colOff>282600</xdr:colOff>
      <xdr:row>2</xdr:row>
      <xdr:rowOff>135915</xdr:rowOff>
    </xdr:to>
    <xdr:pic>
      <xdr:nvPicPr>
        <xdr:cNvPr id="7" name="Imagen 6">
          <a:hlinkClick xmlns:r="http://schemas.openxmlformats.org/officeDocument/2006/relationships" r:id="rId4"/>
          <a:extLst>
            <a:ext uri="{FF2B5EF4-FFF2-40B4-BE49-F238E27FC236}">
              <a16:creationId xmlns:a16="http://schemas.microsoft.com/office/drawing/2014/main" id="{D57462A1-782F-4444-BC58-B32E52164E05}"/>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6287481" y="142875"/>
          <a:ext cx="654344" cy="374040"/>
        </a:xfrm>
        <a:prstGeom prst="rect">
          <a:avLst/>
        </a:prstGeom>
      </xdr:spPr>
    </xdr:pic>
    <xdr:clientData/>
  </xdr:twoCellAnchor>
  <xdr:twoCellAnchor editAs="oneCell">
    <xdr:from>
      <xdr:col>20</xdr:col>
      <xdr:colOff>568041</xdr:colOff>
      <xdr:row>1</xdr:row>
      <xdr:rowOff>94366</xdr:rowOff>
    </xdr:from>
    <xdr:to>
      <xdr:col>20</xdr:col>
      <xdr:colOff>906265</xdr:colOff>
      <xdr:row>2</xdr:row>
      <xdr:rowOff>135915</xdr:rowOff>
    </xdr:to>
    <xdr:pic>
      <xdr:nvPicPr>
        <xdr:cNvPr id="8" name="7 Imagen">
          <a:hlinkClick xmlns:r="http://schemas.openxmlformats.org/officeDocument/2006/relationships" r:id="rId6"/>
          <a:extLst>
            <a:ext uri="{FF2B5EF4-FFF2-40B4-BE49-F238E27FC236}">
              <a16:creationId xmlns:a16="http://schemas.microsoft.com/office/drawing/2014/main" id="{DA9BB361-D59A-437A-BC2C-34CD6EA1F98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7227266" y="284866"/>
          <a:ext cx="338224" cy="232049"/>
        </a:xfrm>
        <a:prstGeom prst="rect">
          <a:avLst/>
        </a:prstGeom>
      </xdr:spPr>
    </xdr:pic>
    <xdr:clientData/>
  </xdr:twoCellAnchor>
  <xdr:twoCellAnchor editAs="oneCell">
    <xdr:from>
      <xdr:col>18</xdr:col>
      <xdr:colOff>552450</xdr:colOff>
      <xdr:row>1</xdr:row>
      <xdr:rowOff>80227</xdr:rowOff>
    </xdr:from>
    <xdr:to>
      <xdr:col>19</xdr:col>
      <xdr:colOff>134456</xdr:colOff>
      <xdr:row>2</xdr:row>
      <xdr:rowOff>135915</xdr:rowOff>
    </xdr:to>
    <xdr:pic>
      <xdr:nvPicPr>
        <xdr:cNvPr id="9" name="8 Imagen">
          <a:hlinkClick xmlns:r="http://schemas.openxmlformats.org/officeDocument/2006/relationships" r:id="rId8"/>
          <a:extLst>
            <a:ext uri="{FF2B5EF4-FFF2-40B4-BE49-F238E27FC236}">
              <a16:creationId xmlns:a16="http://schemas.microsoft.com/office/drawing/2014/main" id="{3ED89ECA-31C8-414C-8591-2579B5B68BA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687675" y="270727"/>
          <a:ext cx="344006" cy="2461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15</xdr:col>
      <xdr:colOff>438150</xdr:colOff>
      <xdr:row>3</xdr:row>
      <xdr:rowOff>38100</xdr:rowOff>
    </xdr:to>
    <xdr:sp macro="" textlink="">
      <xdr:nvSpPr>
        <xdr:cNvPr id="2" name="1 Título">
          <a:extLst>
            <a:ext uri="{FF2B5EF4-FFF2-40B4-BE49-F238E27FC236}">
              <a16:creationId xmlns:a16="http://schemas.microsoft.com/office/drawing/2014/main" id="{3936B852-64D2-4548-89F2-1A446ED0CD65}"/>
            </a:ext>
          </a:extLst>
        </xdr:cNvPr>
        <xdr:cNvSpPr txBox="1">
          <a:spLocks/>
        </xdr:cNvSpPr>
      </xdr:nvSpPr>
      <xdr:spPr>
        <a:xfrm>
          <a:off x="762000" y="0"/>
          <a:ext cx="11106150" cy="60960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6. Precio promedio, ponderado por cantidades, de la energía negociada durante el año </a:t>
          </a:r>
        </a:p>
      </xdr:txBody>
    </xdr:sp>
    <xdr:clientData/>
  </xdr:twoCellAnchor>
  <xdr:twoCellAnchor>
    <xdr:from>
      <xdr:col>1</xdr:col>
      <xdr:colOff>0</xdr:colOff>
      <xdr:row>4</xdr:row>
      <xdr:rowOff>1</xdr:rowOff>
    </xdr:from>
    <xdr:to>
      <xdr:col>15</xdr:col>
      <xdr:colOff>981075</xdr:colOff>
      <xdr:row>9</xdr:row>
      <xdr:rowOff>47625</xdr:rowOff>
    </xdr:to>
    <xdr:sp macro="" textlink="">
      <xdr:nvSpPr>
        <xdr:cNvPr id="3" name="4 CuadroTexto">
          <a:extLst>
            <a:ext uri="{FF2B5EF4-FFF2-40B4-BE49-F238E27FC236}">
              <a16:creationId xmlns:a16="http://schemas.microsoft.com/office/drawing/2014/main" id="{38BC9A85-1C14-4C96-B824-C700B604DE60}"/>
            </a:ext>
          </a:extLst>
        </xdr:cNvPr>
        <xdr:cNvSpPr txBox="1"/>
      </xdr:nvSpPr>
      <xdr:spPr>
        <a:xfrm>
          <a:off x="762000" y="762001"/>
          <a:ext cx="12163425" cy="1000124"/>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 la información sobre los precios promedio ponderados por cantidades de la</a:t>
          </a:r>
          <a:r>
            <a:rPr lang="es-CO" sz="1400" baseline="0">
              <a:solidFill>
                <a:schemeClr val="dk1"/>
              </a:solidFill>
              <a:effectLst/>
              <a:latin typeface="+mn-lt"/>
              <a:ea typeface="+mn-ea"/>
              <a:cs typeface="+mn-cs"/>
            </a:rPr>
            <a:t> </a:t>
          </a:r>
          <a:r>
            <a:rPr lang="es-CO" sz="1400">
              <a:solidFill>
                <a:schemeClr val="dk1"/>
              </a:solidFill>
              <a:effectLst/>
              <a:latin typeface="+mn-lt"/>
              <a:ea typeface="+mn-ea"/>
              <a:cs typeface="+mn-cs"/>
            </a:rPr>
            <a:t>energía negociada</a:t>
          </a:r>
          <a:r>
            <a:rPr lang="es-CO" sz="1400" baseline="0">
              <a:solidFill>
                <a:schemeClr val="dk1"/>
              </a:solidFill>
              <a:effectLst/>
              <a:latin typeface="+mn-lt"/>
              <a:ea typeface="+mn-ea"/>
              <a:cs typeface="+mn-cs"/>
            </a:rPr>
            <a:t> </a:t>
          </a:r>
          <a:r>
            <a:rPr lang="es-CO" sz="1400">
              <a:solidFill>
                <a:schemeClr val="dk1"/>
              </a:solidFill>
              <a:effectLst/>
              <a:latin typeface="+mn-lt"/>
              <a:ea typeface="+mn-ea"/>
              <a:cs typeface="+mn-cs"/>
            </a:rPr>
            <a:t>durante 2016, 2017 y 2018, expresadas en USD/MBTU. Se presenta la información del mercado primario, secundario y otras transacciones del mercado mayorista.</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Precio</a:t>
          </a:r>
          <a:r>
            <a:rPr lang="es-ES" sz="1100" i="1" baseline="0">
              <a:solidFill>
                <a:schemeClr val="dk1"/>
              </a:solidFill>
              <a:effectLst/>
              <a:latin typeface="+mn-lt"/>
              <a:ea typeface="+mn-ea"/>
              <a:cs typeface="+mn-cs"/>
            </a:rPr>
            <a:t> 2018 - Precio 2017)/(Precio 2017)</a:t>
          </a:r>
        </a:p>
        <a:p>
          <a:pPr marL="0" marR="0" indent="0" defTabSz="914400" eaLnBrk="1" fontAlgn="auto" latinLnBrk="0" hangingPunct="1">
            <a:lnSpc>
              <a:spcPct val="100000"/>
            </a:lnSpc>
            <a:spcBef>
              <a:spcPts val="0"/>
            </a:spcBef>
            <a:spcAft>
              <a:spcPts val="0"/>
            </a:spcAft>
            <a:buClrTx/>
            <a:buSzTx/>
            <a:buFontTx/>
            <a:buNone/>
            <a:tabLst/>
            <a:defRPr/>
          </a:pPr>
          <a:endParaRPr lang="es-ES" sz="1100" i="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800">
            <a:effectLst/>
          </a:endParaRPr>
        </a:p>
        <a:p>
          <a:endParaRPr lang="es-CO" sz="1800"/>
        </a:p>
      </xdr:txBody>
    </xdr:sp>
    <xdr:clientData/>
  </xdr:twoCellAnchor>
  <xdr:twoCellAnchor>
    <xdr:from>
      <xdr:col>7</xdr:col>
      <xdr:colOff>314324</xdr:colOff>
      <xdr:row>10</xdr:row>
      <xdr:rowOff>171450</xdr:rowOff>
    </xdr:from>
    <xdr:to>
      <xdr:col>15</xdr:col>
      <xdr:colOff>952500</xdr:colOff>
      <xdr:row>22</xdr:row>
      <xdr:rowOff>38100</xdr:rowOff>
    </xdr:to>
    <xdr:graphicFrame macro="">
      <xdr:nvGraphicFramePr>
        <xdr:cNvPr id="4" name="Gráfico 3">
          <a:extLst>
            <a:ext uri="{FF2B5EF4-FFF2-40B4-BE49-F238E27FC236}">
              <a16:creationId xmlns:a16="http://schemas.microsoft.com/office/drawing/2014/main" id="{E882BB88-E6A0-4AC0-85E8-551712C04B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607941</xdr:colOff>
      <xdr:row>0</xdr:row>
      <xdr:rowOff>104775</xdr:rowOff>
    </xdr:from>
    <xdr:to>
      <xdr:col>15</xdr:col>
      <xdr:colOff>1262285</xdr:colOff>
      <xdr:row>2</xdr:row>
      <xdr:rowOff>97815</xdr:rowOff>
    </xdr:to>
    <xdr:pic>
      <xdr:nvPicPr>
        <xdr:cNvPr id="5" name="Imagen 4">
          <a:hlinkClick xmlns:r="http://schemas.openxmlformats.org/officeDocument/2006/relationships" r:id="rId2"/>
          <a:extLst>
            <a:ext uri="{FF2B5EF4-FFF2-40B4-BE49-F238E27FC236}">
              <a16:creationId xmlns:a16="http://schemas.microsoft.com/office/drawing/2014/main" id="{8D0A5D53-79FE-44AA-94D1-5E540AE4820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2552291" y="104775"/>
          <a:ext cx="654344" cy="374040"/>
        </a:xfrm>
        <a:prstGeom prst="rect">
          <a:avLst/>
        </a:prstGeom>
      </xdr:spPr>
    </xdr:pic>
    <xdr:clientData/>
  </xdr:twoCellAnchor>
  <xdr:twoCellAnchor editAs="oneCell">
    <xdr:from>
      <xdr:col>15</xdr:col>
      <xdr:colOff>1547726</xdr:colOff>
      <xdr:row>1</xdr:row>
      <xdr:rowOff>56266</xdr:rowOff>
    </xdr:from>
    <xdr:to>
      <xdr:col>16</xdr:col>
      <xdr:colOff>0</xdr:colOff>
      <xdr:row>2</xdr:row>
      <xdr:rowOff>97815</xdr:rowOff>
    </xdr:to>
    <xdr:pic>
      <xdr:nvPicPr>
        <xdr:cNvPr id="6" name="7 Imagen">
          <a:hlinkClick xmlns:r="http://schemas.openxmlformats.org/officeDocument/2006/relationships" r:id="rId4"/>
          <a:extLst>
            <a:ext uri="{FF2B5EF4-FFF2-40B4-BE49-F238E27FC236}">
              <a16:creationId xmlns:a16="http://schemas.microsoft.com/office/drawing/2014/main" id="{41C5A40C-EE3D-48AA-8597-A0214DD9A13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492076" y="246766"/>
          <a:ext cx="338224" cy="232049"/>
        </a:xfrm>
        <a:prstGeom prst="rect">
          <a:avLst/>
        </a:prstGeom>
      </xdr:spPr>
    </xdr:pic>
    <xdr:clientData/>
  </xdr:twoCellAnchor>
  <xdr:twoCellAnchor editAs="oneCell">
    <xdr:from>
      <xdr:col>15</xdr:col>
      <xdr:colOff>8135</xdr:colOff>
      <xdr:row>1</xdr:row>
      <xdr:rowOff>42127</xdr:rowOff>
    </xdr:from>
    <xdr:to>
      <xdr:col>15</xdr:col>
      <xdr:colOff>352141</xdr:colOff>
      <xdr:row>2</xdr:row>
      <xdr:rowOff>97815</xdr:rowOff>
    </xdr:to>
    <xdr:pic>
      <xdr:nvPicPr>
        <xdr:cNvPr id="7" name="8 Imagen">
          <a:hlinkClick xmlns:r="http://schemas.openxmlformats.org/officeDocument/2006/relationships" r:id="rId6"/>
          <a:extLst>
            <a:ext uri="{FF2B5EF4-FFF2-40B4-BE49-F238E27FC236}">
              <a16:creationId xmlns:a16="http://schemas.microsoft.com/office/drawing/2014/main" id="{1D06F439-3ADE-4652-AB57-B5B2468ED67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952485" y="232627"/>
          <a:ext cx="344006" cy="2461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752475</xdr:colOff>
      <xdr:row>0</xdr:row>
      <xdr:rowOff>95251</xdr:rowOff>
    </xdr:from>
    <xdr:to>
      <xdr:col>17</xdr:col>
      <xdr:colOff>400050</xdr:colOff>
      <xdr:row>3</xdr:row>
      <xdr:rowOff>38101</xdr:rowOff>
    </xdr:to>
    <xdr:sp macro="" textlink="">
      <xdr:nvSpPr>
        <xdr:cNvPr id="2" name="1 Título">
          <a:extLst>
            <a:ext uri="{FF2B5EF4-FFF2-40B4-BE49-F238E27FC236}">
              <a16:creationId xmlns:a16="http://schemas.microsoft.com/office/drawing/2014/main" id="{C88F9F07-9862-4401-BD13-D8E4ED48BF15}"/>
            </a:ext>
          </a:extLst>
        </xdr:cNvPr>
        <xdr:cNvSpPr txBox="1">
          <a:spLocks/>
        </xdr:cNvSpPr>
      </xdr:nvSpPr>
      <xdr:spPr>
        <a:xfrm>
          <a:off x="752475" y="95251"/>
          <a:ext cx="12601575" cy="5143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accent6"/>
              </a:solidFill>
              <a:effectLst>
                <a:outerShdw blurRad="38100" dist="38100" dir="2700000" algn="tl">
                  <a:srgbClr val="000000">
                    <a:alpha val="43137"/>
                  </a:srgbClr>
                </a:outerShdw>
              </a:effectLst>
            </a:rPr>
            <a:t>7. Precio promedio ponderado por cantidades, de la energía negociada durante cada</a:t>
          </a:r>
          <a:r>
            <a:rPr lang="es-CO" sz="2400" b="1" baseline="0">
              <a:solidFill>
                <a:schemeClr val="accent6"/>
              </a:solidFill>
              <a:effectLst>
                <a:outerShdw blurRad="38100" dist="38100" dir="2700000" algn="tl">
                  <a:srgbClr val="000000">
                    <a:alpha val="43137"/>
                  </a:srgbClr>
                </a:outerShdw>
              </a:effectLst>
            </a:rPr>
            <a:t> mes del año</a:t>
          </a:r>
          <a:r>
            <a:rPr lang="es-CO" sz="2400" b="1">
              <a:solidFill>
                <a:schemeClr val="accent6"/>
              </a:solidFill>
              <a:effectLst>
                <a:outerShdw blurRad="38100" dist="38100" dir="2700000" algn="tl">
                  <a:srgbClr val="000000">
                    <a:alpha val="43137"/>
                  </a:srgbClr>
                </a:outerShdw>
              </a:effectLst>
            </a:rPr>
            <a:t> </a:t>
          </a:r>
        </a:p>
      </xdr:txBody>
    </xdr:sp>
    <xdr:clientData/>
  </xdr:twoCellAnchor>
  <xdr:twoCellAnchor>
    <xdr:from>
      <xdr:col>1</xdr:col>
      <xdr:colOff>0</xdr:colOff>
      <xdr:row>4</xdr:row>
      <xdr:rowOff>0</xdr:rowOff>
    </xdr:from>
    <xdr:to>
      <xdr:col>21</xdr:col>
      <xdr:colOff>38100</xdr:colOff>
      <xdr:row>14</xdr:row>
      <xdr:rowOff>142876</xdr:rowOff>
    </xdr:to>
    <mc:AlternateContent xmlns:mc="http://schemas.openxmlformats.org/markup-compatibility/2006" xmlns:a14="http://schemas.microsoft.com/office/drawing/2010/main">
      <mc:Choice Requires="a14">
        <xdr:sp macro="" textlink="">
          <xdr:nvSpPr>
            <xdr:cNvPr id="3" name="3 CuadroTexto">
              <a:extLst>
                <a:ext uri="{FF2B5EF4-FFF2-40B4-BE49-F238E27FC236}">
                  <a16:creationId xmlns:a16="http://schemas.microsoft.com/office/drawing/2014/main" id="{18FACBFB-226E-47A8-A8D9-106BAE5F80E6}"/>
                </a:ext>
              </a:extLst>
            </xdr:cNvPr>
            <xdr:cNvSpPr txBox="1"/>
          </xdr:nvSpPr>
          <xdr:spPr>
            <a:xfrm>
              <a:off x="762000" y="762000"/>
              <a:ext cx="17411700" cy="2047876"/>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 la información sobre los precios promedio ponderados por cantidades de </a:t>
              </a:r>
              <a:r>
                <a:rPr lang="es-CO" sz="1400" baseline="0">
                  <a:solidFill>
                    <a:schemeClr val="dk1"/>
                  </a:solidFill>
                  <a:effectLst/>
                  <a:latin typeface="+mn-lt"/>
                  <a:ea typeface="+mn-ea"/>
                  <a:cs typeface="+mn-cs"/>
                </a:rPr>
                <a:t>l</a:t>
              </a:r>
              <a:r>
                <a:rPr lang="es-CO" sz="1400">
                  <a:solidFill>
                    <a:schemeClr val="dk1"/>
                  </a:solidFill>
                  <a:effectLst/>
                  <a:latin typeface="+mn-lt"/>
                  <a:ea typeface="+mn-ea"/>
                  <a:cs typeface="+mn-cs"/>
                </a:rPr>
                <a:t>a energía negociada durante cada mes del 2016,</a:t>
              </a:r>
              <a:r>
                <a:rPr lang="es-CO" sz="1400" baseline="0">
                  <a:solidFill>
                    <a:schemeClr val="dk1"/>
                  </a:solidFill>
                  <a:effectLst/>
                  <a:latin typeface="+mn-lt"/>
                  <a:ea typeface="+mn-ea"/>
                  <a:cs typeface="+mn-cs"/>
                </a:rPr>
                <a:t> 2017 y 2018</a:t>
              </a:r>
              <a:r>
                <a:rPr lang="es-CO" sz="1400">
                  <a:solidFill>
                    <a:schemeClr val="dk1"/>
                  </a:solidFill>
                  <a:effectLst/>
                  <a:latin typeface="+mn-lt"/>
                  <a:ea typeface="+mn-ea"/>
                  <a:cs typeface="+mn-cs"/>
                </a:rPr>
                <a:t>, expresadas en USD/MBTU. En la gráfica inicial se presenta el comportamiento del precio durante el año discriminando el mercado primario, secundario y otras transacciones del mercado mayorista. No se discrimina información por tipo de campos, modalidades contractuales,  plazos contractuales ni sectores de consumo. </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Precio</a:t>
              </a:r>
              <a:r>
                <a:rPr lang="es-ES" sz="1100" i="1" baseline="0">
                  <a:solidFill>
                    <a:schemeClr val="dk1"/>
                  </a:solidFill>
                  <a:effectLst/>
                  <a:latin typeface="+mn-lt"/>
                  <a:ea typeface="+mn-ea"/>
                  <a:cs typeface="+mn-cs"/>
                </a:rPr>
                <a:t> promedio 2018 - Precio promedio 2017)/(Precio promedio 2017)</a:t>
              </a: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pPr eaLnBrk="1" fontAlgn="auto" latinLnBrk="0" hangingPunct="1"/>
              <a:r>
                <a:rPr lang="es-ES" sz="1100" i="1" baseline="0">
                  <a:solidFill>
                    <a:schemeClr val="dk1"/>
                  </a:solidFill>
                  <a:effectLst/>
                  <a:latin typeface="+mn-lt"/>
                  <a:ea typeface="+mn-ea"/>
                  <a:cs typeface="+mn-cs"/>
                </a:rPr>
                <a:t>Desvios significativos en variación porcentual =  </a:t>
              </a:r>
              <a14:m>
                <m:oMath xmlns:m="http://schemas.openxmlformats.org/officeDocument/2006/math">
                  <m:f>
                    <m:fPr>
                      <m:ctrlPr>
                        <a:rPr lang="es-CO" sz="1100" i="1">
                          <a:solidFill>
                            <a:schemeClr val="dk1"/>
                          </a:solidFill>
                          <a:effectLst/>
                          <a:latin typeface="Cambria Math" panose="02040503050406030204" pitchFamily="18" charset="0"/>
                          <a:ea typeface="+mn-ea"/>
                          <a:cs typeface="+mn-cs"/>
                        </a:rPr>
                      </m:ctrlPr>
                    </m:fPr>
                    <m:num>
                      <m:r>
                        <a:rPr lang="es-CO" sz="1100" i="1">
                          <a:solidFill>
                            <a:schemeClr val="dk1"/>
                          </a:solidFill>
                          <a:effectLst/>
                          <a:latin typeface="Cambria Math" panose="02040503050406030204" pitchFamily="18" charset="0"/>
                          <a:ea typeface="+mn-ea"/>
                          <a:cs typeface="+mn-cs"/>
                        </a:rPr>
                        <m:t>𝑥</m:t>
                      </m:r>
                      <m:r>
                        <a:rPr lang="es-CO" sz="1100" i="1">
                          <a:solidFill>
                            <a:schemeClr val="dk1"/>
                          </a:solidFill>
                          <a:effectLst/>
                          <a:latin typeface="Cambria Math" panose="02040503050406030204" pitchFamily="18" charset="0"/>
                          <a:ea typeface="+mn-ea"/>
                          <a:cs typeface="+mn-cs"/>
                        </a:rPr>
                        <m:t>− </m:t>
                      </m:r>
                      <m:acc>
                        <m:accPr>
                          <m:chr m:val="̅"/>
                          <m:ctrlPr>
                            <a:rPr lang="es-CO" sz="1100" i="1">
                              <a:solidFill>
                                <a:schemeClr val="dk1"/>
                              </a:solidFill>
                              <a:effectLst/>
                              <a:latin typeface="Cambria Math" panose="02040503050406030204" pitchFamily="18" charset="0"/>
                              <a:ea typeface="+mn-ea"/>
                              <a:cs typeface="+mn-cs"/>
                            </a:rPr>
                          </m:ctrlPr>
                        </m:accPr>
                        <m:e>
                          <m:r>
                            <a:rPr lang="es-CO" sz="1100" i="1">
                              <a:solidFill>
                                <a:schemeClr val="dk1"/>
                              </a:solidFill>
                              <a:effectLst/>
                              <a:latin typeface="Cambria Math" panose="02040503050406030204" pitchFamily="18" charset="0"/>
                              <a:ea typeface="+mn-ea"/>
                              <a:cs typeface="+mn-cs"/>
                            </a:rPr>
                            <m:t>𝑥</m:t>
                          </m:r>
                        </m:e>
                      </m:acc>
                    </m:num>
                    <m:den>
                      <m:r>
                        <a:rPr lang="es-CO" sz="1100" i="1">
                          <a:solidFill>
                            <a:schemeClr val="dk1"/>
                          </a:solidFill>
                          <a:effectLst/>
                          <a:latin typeface="Cambria Math" panose="02040503050406030204" pitchFamily="18" charset="0"/>
                          <a:ea typeface="+mn-ea"/>
                          <a:cs typeface="+mn-cs"/>
                        </a:rPr>
                        <m:t>𝜎</m:t>
                      </m:r>
                    </m:den>
                  </m:f>
                </m:oMath>
              </a14:m>
              <a:r>
                <a:rPr lang="es-CO" sz="1100">
                  <a:solidFill>
                    <a:schemeClr val="dk1"/>
                  </a:solidFill>
                  <a:effectLst/>
                  <a:latin typeface="+mn-lt"/>
                  <a:ea typeface="+mn-ea"/>
                  <a:cs typeface="+mn-cs"/>
                </a:rPr>
                <a:t>  </a:t>
              </a:r>
              <a:endParaRPr lang="es-CO" sz="1400">
                <a:effectLst/>
              </a:endParaRPr>
            </a:p>
            <a:p>
              <a:pPr eaLnBrk="1" fontAlgn="auto" latinLnBrk="0" hangingPunct="1"/>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una veces sigma (desviación estándar), cualquier dato que tenga un comportamiento en valor absoluto mayor a 1</a:t>
              </a:r>
              <a:r>
                <a:rPr lang="es-CO" sz="1100" baseline="0">
                  <a:solidFill>
                    <a:schemeClr val="dk1"/>
                  </a:solidFill>
                  <a:effectLst/>
                  <a:latin typeface="+mn-lt"/>
                  <a:ea typeface="+mn-ea"/>
                  <a:cs typeface="+mn-cs"/>
                </a:rPr>
                <a:t> </a:t>
              </a:r>
              <a:r>
                <a:rPr lang="es-CO" sz="1100">
                  <a:solidFill>
                    <a:schemeClr val="dk1"/>
                  </a:solidFill>
                  <a:effectLst/>
                  <a:latin typeface="+mn-lt"/>
                  <a:ea typeface="+mn-ea"/>
                  <a:cs typeface="+mn-cs"/>
                </a:rPr>
                <a:t>será marcado con el semáforo verde o rojo según corresponda.</a:t>
              </a:r>
              <a:endParaRPr lang="es-CO"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endParaRPr lang="es-CO" sz="1400">
                <a:solidFill>
                  <a:schemeClr val="dk1"/>
                </a:solidFill>
                <a:effectLst/>
                <a:latin typeface="+mn-lt"/>
                <a:ea typeface="+mn-ea"/>
                <a:cs typeface="+mn-cs"/>
              </a:endParaRPr>
            </a:p>
            <a:p>
              <a:endParaRPr lang="es-CO" sz="1400">
                <a:solidFill>
                  <a:schemeClr val="dk1"/>
                </a:solidFill>
                <a:effectLst/>
                <a:latin typeface="+mn-lt"/>
                <a:ea typeface="+mn-ea"/>
                <a:cs typeface="+mn-cs"/>
              </a:endParaRPr>
            </a:p>
            <a:p>
              <a:endParaRPr lang="es-CO" sz="1800"/>
            </a:p>
          </xdr:txBody>
        </xdr:sp>
      </mc:Choice>
      <mc:Fallback xmlns="">
        <xdr:sp macro="" textlink="">
          <xdr:nvSpPr>
            <xdr:cNvPr id="3" name="3 CuadroTexto">
              <a:extLst>
                <a:ext uri="{FF2B5EF4-FFF2-40B4-BE49-F238E27FC236}">
                  <a16:creationId xmlns:a16="http://schemas.microsoft.com/office/drawing/2014/main" id="{18FACBFB-226E-47A8-A8D9-106BAE5F80E6}"/>
                </a:ext>
              </a:extLst>
            </xdr:cNvPr>
            <xdr:cNvSpPr txBox="1"/>
          </xdr:nvSpPr>
          <xdr:spPr>
            <a:xfrm>
              <a:off x="762000" y="762000"/>
              <a:ext cx="17411700" cy="2047876"/>
            </a:xfrm>
            <a:prstGeom prst="rect">
              <a:avLst/>
            </a:prstGeom>
            <a:ln>
              <a:solidFill>
                <a:schemeClr val="accent6">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 la información sobre los precios promedio ponderados por cantidades de </a:t>
              </a:r>
              <a:r>
                <a:rPr lang="es-CO" sz="1400" baseline="0">
                  <a:solidFill>
                    <a:schemeClr val="dk1"/>
                  </a:solidFill>
                  <a:effectLst/>
                  <a:latin typeface="+mn-lt"/>
                  <a:ea typeface="+mn-ea"/>
                  <a:cs typeface="+mn-cs"/>
                </a:rPr>
                <a:t>l</a:t>
              </a:r>
              <a:r>
                <a:rPr lang="es-CO" sz="1400">
                  <a:solidFill>
                    <a:schemeClr val="dk1"/>
                  </a:solidFill>
                  <a:effectLst/>
                  <a:latin typeface="+mn-lt"/>
                  <a:ea typeface="+mn-ea"/>
                  <a:cs typeface="+mn-cs"/>
                </a:rPr>
                <a:t>a energía negociada durante cada mes del 2016,</a:t>
              </a:r>
              <a:r>
                <a:rPr lang="es-CO" sz="1400" baseline="0">
                  <a:solidFill>
                    <a:schemeClr val="dk1"/>
                  </a:solidFill>
                  <a:effectLst/>
                  <a:latin typeface="+mn-lt"/>
                  <a:ea typeface="+mn-ea"/>
                  <a:cs typeface="+mn-cs"/>
                </a:rPr>
                <a:t> 2017 y 2018</a:t>
              </a:r>
              <a:r>
                <a:rPr lang="es-CO" sz="1400">
                  <a:solidFill>
                    <a:schemeClr val="dk1"/>
                  </a:solidFill>
                  <a:effectLst/>
                  <a:latin typeface="+mn-lt"/>
                  <a:ea typeface="+mn-ea"/>
                  <a:cs typeface="+mn-cs"/>
                </a:rPr>
                <a:t>, expresadas en USD/MBTU. En la gráfica inicial se presenta el comportamiento del precio durante el año discriminando el mercado primario, secundario y otras transacciones del mercado mayorista. No se discrimina información por tipo de campos, modalidades contractuales,  plazos contractuales ni sectores de consumo. </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1">
                  <a:solidFill>
                    <a:schemeClr val="dk1"/>
                  </a:solidFill>
                  <a:effectLst/>
                  <a:latin typeface="+mn-lt"/>
                  <a:ea typeface="+mn-ea"/>
                  <a:cs typeface="+mn-cs"/>
                </a:rPr>
                <a:t>Variación</a:t>
              </a:r>
              <a:r>
                <a:rPr lang="es-ES" sz="1100" i="1" baseline="0">
                  <a:solidFill>
                    <a:schemeClr val="dk1"/>
                  </a:solidFill>
                  <a:effectLst/>
                  <a:latin typeface="+mn-lt"/>
                  <a:ea typeface="+mn-ea"/>
                  <a:cs typeface="+mn-cs"/>
                </a:rPr>
                <a:t> porcentual</a:t>
              </a:r>
              <a:r>
                <a:rPr lang="es-ES" sz="1100" i="1">
                  <a:solidFill>
                    <a:schemeClr val="dk1"/>
                  </a:solidFill>
                  <a:effectLst/>
                  <a:latin typeface="+mn-lt"/>
                  <a:ea typeface="+mn-ea"/>
                  <a:cs typeface="+mn-cs"/>
                </a:rPr>
                <a:t>=</a:t>
              </a:r>
              <a:r>
                <a:rPr lang="es-CO" sz="1100" i="1">
                  <a:solidFill>
                    <a:schemeClr val="dk1"/>
                  </a:solidFill>
                  <a:effectLst/>
                  <a:latin typeface="+mn-lt"/>
                  <a:ea typeface="+mn-ea"/>
                  <a:cs typeface="+mn-cs"/>
                </a:rPr>
                <a:t>(</a:t>
              </a:r>
              <a:r>
                <a:rPr lang="es-ES" sz="1100" i="1">
                  <a:solidFill>
                    <a:schemeClr val="dk1"/>
                  </a:solidFill>
                  <a:effectLst/>
                  <a:latin typeface="+mn-lt"/>
                  <a:ea typeface="+mn-ea"/>
                  <a:cs typeface="+mn-cs"/>
                </a:rPr>
                <a:t>Precio</a:t>
              </a:r>
              <a:r>
                <a:rPr lang="es-ES" sz="1100" i="1" baseline="0">
                  <a:solidFill>
                    <a:schemeClr val="dk1"/>
                  </a:solidFill>
                  <a:effectLst/>
                  <a:latin typeface="+mn-lt"/>
                  <a:ea typeface="+mn-ea"/>
                  <a:cs typeface="+mn-cs"/>
                </a:rPr>
                <a:t> promedio 2018 - Precio promedio 2017)/(Precio promedio 2017)</a:t>
              </a: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pPr eaLnBrk="1" fontAlgn="auto" latinLnBrk="0" hangingPunct="1"/>
              <a:r>
                <a:rPr lang="es-ES" sz="1100" i="1" baseline="0">
                  <a:solidFill>
                    <a:schemeClr val="dk1"/>
                  </a:solidFill>
                  <a:effectLst/>
                  <a:latin typeface="+mn-lt"/>
                  <a:ea typeface="+mn-ea"/>
                  <a:cs typeface="+mn-cs"/>
                </a:rPr>
                <a:t>Desvios significativos en variación porcentual =  </a:t>
              </a:r>
              <a:r>
                <a:rPr lang="es-CO" sz="1100" i="0">
                  <a:solidFill>
                    <a:schemeClr val="dk1"/>
                  </a:solidFill>
                  <a:effectLst/>
                  <a:latin typeface="Cambria Math" panose="02040503050406030204" pitchFamily="18" charset="0"/>
                  <a:ea typeface="+mn-ea"/>
                  <a:cs typeface="+mn-cs"/>
                </a:rPr>
                <a:t>(𝑥− 𝑥 ̅)/𝜎</a:t>
              </a:r>
              <a:r>
                <a:rPr lang="es-CO" sz="1100">
                  <a:solidFill>
                    <a:schemeClr val="dk1"/>
                  </a:solidFill>
                  <a:effectLst/>
                  <a:latin typeface="+mn-lt"/>
                  <a:ea typeface="+mn-ea"/>
                  <a:cs typeface="+mn-cs"/>
                </a:rPr>
                <a:t>  </a:t>
              </a:r>
              <a:endParaRPr lang="es-CO" sz="1400">
                <a:effectLst/>
              </a:endParaRPr>
            </a:p>
            <a:p>
              <a:pPr eaLnBrk="1" fontAlgn="auto" latinLnBrk="0" hangingPunct="1"/>
              <a:r>
                <a:rPr lang="es-CO" sz="1100">
                  <a:solidFill>
                    <a:schemeClr val="dk1"/>
                  </a:solidFill>
                  <a:effectLst/>
                  <a:latin typeface="+mn-lt"/>
                  <a:ea typeface="+mn-ea"/>
                  <a:cs typeface="+mn-cs"/>
                </a:rPr>
                <a:t>Nos indica en número de desviaciones estándar que tan alejado se encuentra del promedio un dato puntual. De acuerdo a la metodología six sigma los datos en el largo plazo se desplazan por razones de variabilidad hasta una veces sigma (desviación estándar), cualquier dato que tenga un comportamiento en valor absoluto mayor a 1</a:t>
              </a:r>
              <a:r>
                <a:rPr lang="es-CO" sz="1100" baseline="0">
                  <a:solidFill>
                    <a:schemeClr val="dk1"/>
                  </a:solidFill>
                  <a:effectLst/>
                  <a:latin typeface="+mn-lt"/>
                  <a:ea typeface="+mn-ea"/>
                  <a:cs typeface="+mn-cs"/>
                </a:rPr>
                <a:t> </a:t>
              </a:r>
              <a:r>
                <a:rPr lang="es-CO" sz="1100">
                  <a:solidFill>
                    <a:schemeClr val="dk1"/>
                  </a:solidFill>
                  <a:effectLst/>
                  <a:latin typeface="+mn-lt"/>
                  <a:ea typeface="+mn-ea"/>
                  <a:cs typeface="+mn-cs"/>
                </a:rPr>
                <a:t>será marcado con el semáforo verde o rojo según corresponda.</a:t>
              </a:r>
              <a:endParaRPr lang="es-CO"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effectLst/>
              </a:endParaRPr>
            </a:p>
            <a:p>
              <a:endParaRPr lang="es-CO" sz="1400">
                <a:solidFill>
                  <a:schemeClr val="dk1"/>
                </a:solidFill>
                <a:effectLst/>
                <a:latin typeface="+mn-lt"/>
                <a:ea typeface="+mn-ea"/>
                <a:cs typeface="+mn-cs"/>
              </a:endParaRPr>
            </a:p>
            <a:p>
              <a:endParaRPr lang="es-CO" sz="1400">
                <a:solidFill>
                  <a:schemeClr val="dk1"/>
                </a:solidFill>
                <a:effectLst/>
                <a:latin typeface="+mn-lt"/>
                <a:ea typeface="+mn-ea"/>
                <a:cs typeface="+mn-cs"/>
              </a:endParaRPr>
            </a:p>
            <a:p>
              <a:endParaRPr lang="es-CO" sz="1800"/>
            </a:p>
          </xdr:txBody>
        </xdr:sp>
      </mc:Fallback>
    </mc:AlternateContent>
    <xdr:clientData/>
  </xdr:twoCellAnchor>
  <xdr:twoCellAnchor>
    <xdr:from>
      <xdr:col>0</xdr:col>
      <xdr:colOff>761999</xdr:colOff>
      <xdr:row>33</xdr:row>
      <xdr:rowOff>85724</xdr:rowOff>
    </xdr:from>
    <xdr:to>
      <xdr:col>7</xdr:col>
      <xdr:colOff>19050</xdr:colOff>
      <xdr:row>52</xdr:row>
      <xdr:rowOff>76199</xdr:rowOff>
    </xdr:to>
    <xdr:graphicFrame macro="">
      <xdr:nvGraphicFramePr>
        <xdr:cNvPr id="4" name="Gráfico 3">
          <a:extLst>
            <a:ext uri="{FF2B5EF4-FFF2-40B4-BE49-F238E27FC236}">
              <a16:creationId xmlns:a16="http://schemas.microsoft.com/office/drawing/2014/main" id="{6A3E992A-248B-4DE3-BB5E-B427A34A84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733424</xdr:colOff>
      <xdr:row>33</xdr:row>
      <xdr:rowOff>85724</xdr:rowOff>
    </xdr:from>
    <xdr:to>
      <xdr:col>13</xdr:col>
      <xdr:colOff>1485899</xdr:colOff>
      <xdr:row>52</xdr:row>
      <xdr:rowOff>76199</xdr:rowOff>
    </xdr:to>
    <xdr:graphicFrame macro="">
      <xdr:nvGraphicFramePr>
        <xdr:cNvPr id="7" name="Gráfico 6">
          <a:extLst>
            <a:ext uri="{FF2B5EF4-FFF2-40B4-BE49-F238E27FC236}">
              <a16:creationId xmlns:a16="http://schemas.microsoft.com/office/drawing/2014/main" id="{6502C2D6-5156-4097-B98D-38B8C60072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723900</xdr:colOff>
      <xdr:row>33</xdr:row>
      <xdr:rowOff>66675</xdr:rowOff>
    </xdr:from>
    <xdr:to>
      <xdr:col>20</xdr:col>
      <xdr:colOff>1428750</xdr:colOff>
      <xdr:row>52</xdr:row>
      <xdr:rowOff>85725</xdr:rowOff>
    </xdr:to>
    <xdr:graphicFrame macro="">
      <xdr:nvGraphicFramePr>
        <xdr:cNvPr id="9" name="Gráfico 8">
          <a:extLst>
            <a:ext uri="{FF2B5EF4-FFF2-40B4-BE49-F238E27FC236}">
              <a16:creationId xmlns:a16="http://schemas.microsoft.com/office/drawing/2014/main" id="{BFACFFAC-E4ED-4707-9D72-0C17B64720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20</xdr:col>
      <xdr:colOff>599806</xdr:colOff>
      <xdr:row>0</xdr:row>
      <xdr:rowOff>161925</xdr:rowOff>
    </xdr:from>
    <xdr:to>
      <xdr:col>20</xdr:col>
      <xdr:colOff>1254150</xdr:colOff>
      <xdr:row>2</xdr:row>
      <xdr:rowOff>154965</xdr:rowOff>
    </xdr:to>
    <xdr:pic>
      <xdr:nvPicPr>
        <xdr:cNvPr id="8" name="Imagen 7">
          <a:hlinkClick xmlns:r="http://schemas.openxmlformats.org/officeDocument/2006/relationships" r:id="rId4"/>
          <a:extLst>
            <a:ext uri="{FF2B5EF4-FFF2-40B4-BE49-F238E27FC236}">
              <a16:creationId xmlns:a16="http://schemas.microsoft.com/office/drawing/2014/main" id="{4F33CD4D-FB2E-4DAE-A243-2211C4E82542}"/>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7278081" y="161925"/>
          <a:ext cx="654344" cy="374040"/>
        </a:xfrm>
        <a:prstGeom prst="rect">
          <a:avLst/>
        </a:prstGeom>
      </xdr:spPr>
    </xdr:pic>
    <xdr:clientData/>
  </xdr:twoCellAnchor>
  <xdr:twoCellAnchor editAs="oneCell">
    <xdr:from>
      <xdr:col>21</xdr:col>
      <xdr:colOff>82266</xdr:colOff>
      <xdr:row>1</xdr:row>
      <xdr:rowOff>113416</xdr:rowOff>
    </xdr:from>
    <xdr:to>
      <xdr:col>21</xdr:col>
      <xdr:colOff>420490</xdr:colOff>
      <xdr:row>2</xdr:row>
      <xdr:rowOff>154965</xdr:rowOff>
    </xdr:to>
    <xdr:pic>
      <xdr:nvPicPr>
        <xdr:cNvPr id="10" name="7 Imagen">
          <a:hlinkClick xmlns:r="http://schemas.openxmlformats.org/officeDocument/2006/relationships" r:id="rId6"/>
          <a:extLst>
            <a:ext uri="{FF2B5EF4-FFF2-40B4-BE49-F238E27FC236}">
              <a16:creationId xmlns:a16="http://schemas.microsoft.com/office/drawing/2014/main" id="{7AD2B0B7-C161-4AAC-AED3-5404E0489D5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8217866" y="303916"/>
          <a:ext cx="338224" cy="232049"/>
        </a:xfrm>
        <a:prstGeom prst="rect">
          <a:avLst/>
        </a:prstGeom>
      </xdr:spPr>
    </xdr:pic>
    <xdr:clientData/>
  </xdr:twoCellAnchor>
  <xdr:twoCellAnchor editAs="oneCell">
    <xdr:from>
      <xdr:col>20</xdr:col>
      <xdr:colOff>0</xdr:colOff>
      <xdr:row>1</xdr:row>
      <xdr:rowOff>99277</xdr:rowOff>
    </xdr:from>
    <xdr:to>
      <xdr:col>20</xdr:col>
      <xdr:colOff>344006</xdr:colOff>
      <xdr:row>2</xdr:row>
      <xdr:rowOff>154965</xdr:rowOff>
    </xdr:to>
    <xdr:pic>
      <xdr:nvPicPr>
        <xdr:cNvPr id="11" name="8 Imagen">
          <a:hlinkClick xmlns:r="http://schemas.openxmlformats.org/officeDocument/2006/relationships" r:id="rId8"/>
          <a:extLst>
            <a:ext uri="{FF2B5EF4-FFF2-40B4-BE49-F238E27FC236}">
              <a16:creationId xmlns:a16="http://schemas.microsoft.com/office/drawing/2014/main" id="{B25EA44A-5478-4807-9976-4FFF9A39343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678275" y="289777"/>
          <a:ext cx="344006" cy="246188"/>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Textura grunge">
      <a:fillStyleLst>
        <a:solidFill>
          <a:schemeClr val="phClr"/>
        </a:solidFill>
        <a:blipFill rotWithShape="1">
          <a:blip xmlns:r="http://schemas.openxmlformats.org/officeDocument/2006/relationships" r:embed="rId1">
            <a:duotone>
              <a:schemeClr val="phClr">
                <a:tint val="67000"/>
                <a:shade val="65000"/>
              </a:schemeClr>
              <a:schemeClr val="phClr">
                <a:tint val="10000"/>
                <a:satMod val="130000"/>
              </a:schemeClr>
            </a:duotone>
          </a:blip>
          <a:tile tx="0" ty="0" sx="60000" sy="59000" flip="none" algn="b"/>
        </a:blipFill>
        <a:blipFill rotWithShape="1">
          <a:blip xmlns:r="http://schemas.openxmlformats.org/officeDocument/2006/relationships" r:embed="rId1">
            <a:duotone>
              <a:schemeClr val="phClr">
                <a:shade val="30000"/>
                <a:satMod val="115000"/>
              </a:schemeClr>
              <a:schemeClr val="phClr">
                <a:tint val="34000"/>
              </a:schemeClr>
            </a:duotone>
          </a:blip>
          <a:tile tx="0" ty="0" sx="60000" sy="59000" flip="none" algn="b"/>
        </a:blipFill>
      </a:fillStyleLst>
      <a:lnStyleLst>
        <a:ln w="6350" cap="flat" cmpd="sng" algn="ctr">
          <a:solidFill>
            <a:schemeClr val="phClr">
              <a:tint val="70000"/>
            </a:scheme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softEdge rad="12700"/>
          </a:effectLst>
        </a:effectStyle>
        <a:effectStyle>
          <a:effectLst>
            <a:outerShdw blurRad="50800" dist="19050" dir="5400000" algn="tl" rotWithShape="0">
              <a:srgbClr val="000000">
                <a:alpha val="60000"/>
              </a:srgbClr>
            </a:outerShdw>
            <a:softEdge rad="12700"/>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4"/>
  <sheetViews>
    <sheetView showGridLines="0" showRowColHeaders="0" tabSelected="1" zoomScaleNormal="100" workbookViewId="0"/>
  </sheetViews>
  <sheetFormatPr baseColWidth="10" defaultColWidth="0" defaultRowHeight="15" zeroHeight="1" x14ac:dyDescent="0.25"/>
  <cols>
    <col min="1" max="12" width="11.42578125" style="1" customWidth="1"/>
    <col min="13" max="16384" width="11.42578125" style="1" hidden="1"/>
  </cols>
  <sheetData>
    <row r="1" spans="1:11" s="48" customFormat="1" x14ac:dyDescent="0.25">
      <c r="A1" s="47"/>
      <c r="B1" s="47"/>
      <c r="C1" s="47"/>
      <c r="D1" s="47"/>
      <c r="E1" s="47"/>
      <c r="F1" s="47"/>
      <c r="G1" s="47"/>
      <c r="H1" s="47"/>
      <c r="I1" s="47"/>
      <c r="J1" s="47"/>
      <c r="K1" s="47"/>
    </row>
    <row r="2" spans="1:11" s="48" customFormat="1" x14ac:dyDescent="0.25">
      <c r="A2" s="47"/>
      <c r="B2" s="47"/>
      <c r="C2" s="47"/>
      <c r="D2" s="47"/>
      <c r="E2" s="47"/>
      <c r="F2" s="47"/>
      <c r="G2" s="47"/>
      <c r="H2" s="47"/>
      <c r="I2" s="47"/>
      <c r="J2" s="47"/>
      <c r="K2" s="47"/>
    </row>
    <row r="3" spans="1:11" s="48" customFormat="1" x14ac:dyDescent="0.25">
      <c r="A3" s="47"/>
      <c r="B3" s="47"/>
      <c r="C3" s="47"/>
      <c r="D3" s="47"/>
      <c r="E3" s="47"/>
      <c r="F3" s="47"/>
      <c r="G3" s="47"/>
      <c r="H3" s="47"/>
      <c r="I3" s="47"/>
      <c r="J3" s="47"/>
      <c r="K3" s="47"/>
    </row>
    <row r="4" spans="1:11" s="48" customFormat="1" x14ac:dyDescent="0.25">
      <c r="A4" s="47"/>
      <c r="B4" s="47"/>
      <c r="C4" s="47"/>
      <c r="D4" s="47"/>
      <c r="E4" s="47"/>
      <c r="F4" s="47"/>
      <c r="G4" s="47"/>
      <c r="H4" s="47"/>
      <c r="I4" s="47"/>
      <c r="J4" s="47"/>
      <c r="K4" s="47"/>
    </row>
    <row r="5" spans="1:11" s="48" customFormat="1" x14ac:dyDescent="0.25">
      <c r="A5" s="47"/>
      <c r="B5" s="47"/>
      <c r="C5" s="47"/>
      <c r="D5" s="47"/>
      <c r="E5" s="47"/>
      <c r="F5" s="47"/>
      <c r="G5" s="47"/>
      <c r="H5" s="47"/>
      <c r="I5" s="47"/>
      <c r="J5" s="47"/>
      <c r="K5" s="47"/>
    </row>
    <row r="6" spans="1:11" s="48" customFormat="1" x14ac:dyDescent="0.25">
      <c r="A6" s="47"/>
      <c r="B6" s="47"/>
      <c r="C6" s="47"/>
      <c r="D6" s="47"/>
      <c r="E6" s="47"/>
      <c r="F6" s="47"/>
      <c r="G6" s="47"/>
      <c r="H6" s="47"/>
      <c r="I6" s="47"/>
      <c r="J6" s="47"/>
      <c r="K6" s="47"/>
    </row>
    <row r="7" spans="1:11" s="48" customFormat="1" x14ac:dyDescent="0.25">
      <c r="A7" s="47"/>
      <c r="B7" s="47"/>
      <c r="C7" s="47"/>
      <c r="D7" s="47"/>
      <c r="E7" s="47"/>
      <c r="F7" s="47"/>
      <c r="G7" s="47"/>
      <c r="H7" s="47"/>
      <c r="I7" s="47"/>
      <c r="J7" s="47"/>
      <c r="K7" s="47"/>
    </row>
    <row r="8" spans="1:11" s="48" customFormat="1" x14ac:dyDescent="0.25">
      <c r="A8" s="47"/>
      <c r="B8" s="47"/>
      <c r="C8" s="47"/>
      <c r="D8" s="47"/>
      <c r="E8" s="47"/>
      <c r="F8" s="47"/>
      <c r="G8" s="47"/>
      <c r="H8" s="47"/>
      <c r="I8" s="47"/>
      <c r="J8" s="47"/>
      <c r="K8" s="47"/>
    </row>
    <row r="9" spans="1:11" s="48" customFormat="1" x14ac:dyDescent="0.25">
      <c r="A9" s="47"/>
      <c r="B9" s="47"/>
      <c r="C9" s="47"/>
      <c r="D9" s="47"/>
      <c r="E9" s="47"/>
      <c r="F9" s="47"/>
      <c r="G9" s="47"/>
      <c r="H9" s="47"/>
      <c r="I9" s="47"/>
      <c r="J9" s="47"/>
      <c r="K9" s="47"/>
    </row>
    <row r="10" spans="1:11" s="48" customFormat="1" x14ac:dyDescent="0.25">
      <c r="A10" s="47"/>
      <c r="B10" s="47"/>
      <c r="C10" s="47"/>
      <c r="D10" s="47"/>
      <c r="E10" s="47"/>
      <c r="F10" s="47"/>
      <c r="G10" s="47"/>
      <c r="H10" s="47"/>
      <c r="I10" s="47"/>
      <c r="J10" s="47"/>
      <c r="K10" s="47"/>
    </row>
    <row r="11" spans="1:11" s="48" customFormat="1" x14ac:dyDescent="0.25">
      <c r="A11" s="47"/>
      <c r="B11" s="47"/>
      <c r="C11" s="47"/>
      <c r="D11" s="47"/>
      <c r="E11" s="47"/>
      <c r="F11" s="47"/>
      <c r="G11" s="47"/>
      <c r="H11" s="47"/>
      <c r="I11" s="47"/>
      <c r="J11" s="47"/>
      <c r="K11" s="47"/>
    </row>
    <row r="12" spans="1:11" s="48" customFormat="1" x14ac:dyDescent="0.25">
      <c r="A12" s="47"/>
      <c r="B12" s="47"/>
      <c r="C12" s="47"/>
      <c r="D12" s="47"/>
      <c r="E12" s="47"/>
      <c r="F12" s="47"/>
      <c r="G12" s="47"/>
      <c r="H12" s="47"/>
      <c r="I12" s="47"/>
      <c r="J12" s="47"/>
      <c r="K12" s="47"/>
    </row>
    <row r="13" spans="1:11" s="48" customFormat="1" x14ac:dyDescent="0.25">
      <c r="A13" s="47"/>
      <c r="B13" s="47"/>
      <c r="C13" s="47"/>
      <c r="D13" s="47"/>
      <c r="E13" s="47"/>
      <c r="F13" s="47"/>
      <c r="G13" s="47"/>
      <c r="H13" s="47"/>
      <c r="I13" s="47"/>
      <c r="J13" s="47"/>
      <c r="K13" s="47"/>
    </row>
    <row r="14" spans="1:11" s="48" customFormat="1" x14ac:dyDescent="0.25">
      <c r="A14" s="47"/>
      <c r="B14" s="47"/>
      <c r="C14" s="47"/>
      <c r="D14" s="47"/>
      <c r="E14" s="47"/>
      <c r="F14" s="47"/>
      <c r="G14" s="47"/>
      <c r="H14" s="47"/>
      <c r="I14" s="47"/>
      <c r="J14" s="47"/>
      <c r="K14" s="47"/>
    </row>
    <row r="15" spans="1:11" s="48" customFormat="1" x14ac:dyDescent="0.25">
      <c r="A15" s="47"/>
      <c r="B15" s="47"/>
      <c r="C15" s="47"/>
      <c r="D15" s="47"/>
      <c r="E15" s="47"/>
      <c r="F15" s="47"/>
      <c r="G15" s="47"/>
      <c r="H15" s="47"/>
      <c r="I15" s="47"/>
      <c r="J15" s="47"/>
      <c r="K15" s="47"/>
    </row>
    <row r="16" spans="1:11" s="48" customFormat="1" x14ac:dyDescent="0.25">
      <c r="A16" s="47"/>
      <c r="B16" s="47"/>
      <c r="C16" s="47"/>
      <c r="D16" s="47"/>
      <c r="E16" s="47"/>
      <c r="F16" s="47"/>
      <c r="G16" s="47"/>
      <c r="H16" s="47"/>
      <c r="I16" s="47"/>
      <c r="J16" s="47"/>
      <c r="K16" s="47"/>
    </row>
    <row r="17" spans="1:11" s="48" customFormat="1" x14ac:dyDescent="0.25">
      <c r="A17" s="47"/>
      <c r="B17" s="47"/>
      <c r="C17" s="47"/>
      <c r="D17" s="47"/>
      <c r="E17" s="47"/>
      <c r="F17" s="47"/>
      <c r="G17" s="47"/>
      <c r="H17" s="47"/>
      <c r="I17" s="47"/>
      <c r="J17" s="47"/>
      <c r="K17" s="47"/>
    </row>
    <row r="18" spans="1:11" s="48" customFormat="1" x14ac:dyDescent="0.25">
      <c r="A18" s="47"/>
      <c r="B18" s="47"/>
      <c r="C18" s="47"/>
      <c r="D18" s="47"/>
      <c r="E18" s="47"/>
      <c r="F18" s="47"/>
      <c r="G18" s="47"/>
      <c r="H18" s="47"/>
      <c r="I18" s="47"/>
      <c r="J18" s="47"/>
      <c r="K18" s="47"/>
    </row>
    <row r="19" spans="1:11" s="48" customFormat="1" x14ac:dyDescent="0.25">
      <c r="A19" s="47"/>
      <c r="B19" s="47"/>
      <c r="C19" s="47"/>
      <c r="D19" s="47"/>
      <c r="E19" s="47"/>
      <c r="F19" s="47"/>
      <c r="G19" s="47"/>
      <c r="H19" s="47"/>
      <c r="I19" s="47"/>
      <c r="J19" s="47"/>
      <c r="K19" s="47"/>
    </row>
    <row r="20" spans="1:11" s="48" customFormat="1" x14ac:dyDescent="0.25">
      <c r="A20" s="47"/>
      <c r="B20" s="47"/>
      <c r="C20" s="47"/>
      <c r="D20" s="47"/>
      <c r="E20" s="47"/>
      <c r="F20" s="47"/>
      <c r="G20" s="47"/>
      <c r="H20" s="47"/>
      <c r="I20" s="47"/>
      <c r="J20" s="47"/>
      <c r="K20" s="47"/>
    </row>
    <row r="21" spans="1:11" s="48" customFormat="1" x14ac:dyDescent="0.25">
      <c r="A21" s="47"/>
      <c r="B21" s="47"/>
      <c r="C21" s="47"/>
      <c r="D21" s="47"/>
      <c r="E21" s="47"/>
      <c r="F21" s="47"/>
      <c r="G21" s="47"/>
      <c r="H21" s="47"/>
      <c r="I21" s="47"/>
      <c r="J21" s="47"/>
      <c r="K21" s="47"/>
    </row>
    <row r="22" spans="1:11" s="48" customFormat="1" x14ac:dyDescent="0.25">
      <c r="A22" s="47"/>
      <c r="B22" s="47"/>
      <c r="C22" s="47"/>
      <c r="D22" s="47"/>
      <c r="E22" s="47"/>
      <c r="F22" s="47"/>
      <c r="G22" s="47"/>
      <c r="H22" s="47"/>
      <c r="I22" s="47"/>
      <c r="J22" s="47"/>
      <c r="K22" s="47"/>
    </row>
    <row r="23" spans="1:11" s="48" customFormat="1" x14ac:dyDescent="0.25">
      <c r="A23" s="47"/>
      <c r="B23" s="47"/>
      <c r="C23" s="47"/>
      <c r="D23" s="47"/>
      <c r="E23" s="47"/>
      <c r="F23" s="47"/>
      <c r="G23" s="47"/>
      <c r="H23" s="47"/>
      <c r="I23" s="47"/>
      <c r="J23" s="47"/>
      <c r="K23" s="47"/>
    </row>
    <row r="24" spans="1:11" x14ac:dyDescent="0.25"/>
  </sheetData>
  <sheetProtection algorithmName="SHA-512" hashValue="iv4LPINW6XWZ4lnu1w88PyUdZ+ltOlYQIMT7WHsyZ8cjDp4AjMGBae9XirR+Vid7+5lmgKMsbGD8JDC2l4Dviw==" saltValue="HakXz+JQtAgfCFWxXuyApg==" spinCount="100000" sheet="1" objects="1" scenarios="1" selectLockedCells="1" selectUnlockedCells="1"/>
  <pageMargins left="0.70866141732283472" right="0.70866141732283472" top="0.74803149606299213" bottom="0.74803149606299213" header="0.31496062992125984" footer="0.31496062992125984"/>
  <pageSetup orientation="landscape" blackAndWhite="1" draft="1"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111"/>
  <sheetViews>
    <sheetView showGridLines="0" showRowColHeaders="0" zoomScaleNormal="100" workbookViewId="0">
      <selection activeCell="G18" sqref="G18"/>
    </sheetView>
  </sheetViews>
  <sheetFormatPr baseColWidth="10" defaultColWidth="0" defaultRowHeight="15" zeroHeight="1" x14ac:dyDescent="0.25"/>
  <cols>
    <col min="1" max="1" width="11.42578125" customWidth="1"/>
    <col min="2" max="2" width="19.140625" bestFit="1" customWidth="1"/>
    <col min="3" max="7" width="11.42578125" customWidth="1"/>
    <col min="8" max="8" width="19.140625" bestFit="1" customWidth="1"/>
    <col min="9" max="13" width="11.42578125" customWidth="1"/>
    <col min="14" max="14" width="16.85546875" bestFit="1" customWidth="1"/>
    <col min="15" max="21" width="11.42578125" customWidth="1"/>
    <col min="22" max="22" width="15.140625" customWidth="1"/>
    <col min="23" max="23" width="11.42578125" customWidth="1"/>
    <col min="24" max="24" width="15.7109375" customWidth="1"/>
    <col min="25" max="26" width="11.42578125" customWidth="1"/>
    <col min="28" max="16384" width="11.425781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2:18" x14ac:dyDescent="0.25"/>
    <row r="18" spans="2:18" x14ac:dyDescent="0.25"/>
    <row r="19" spans="2:18" ht="15.75" thickBot="1" x14ac:dyDescent="0.3"/>
    <row r="20" spans="2:18" ht="15" customHeight="1" x14ac:dyDescent="0.25">
      <c r="B20" s="198" t="s">
        <v>51</v>
      </c>
      <c r="C20" s="199"/>
      <c r="D20" s="199"/>
      <c r="E20" s="199"/>
      <c r="F20" s="200"/>
      <c r="H20" s="172" t="s">
        <v>52</v>
      </c>
      <c r="I20" s="173"/>
      <c r="J20" s="173"/>
      <c r="K20" s="173"/>
      <c r="L20" s="174"/>
      <c r="N20" s="172" t="s">
        <v>121</v>
      </c>
      <c r="O20" s="173"/>
      <c r="P20" s="173"/>
      <c r="Q20" s="173"/>
      <c r="R20" s="174"/>
    </row>
    <row r="21" spans="2:18" ht="15.75" thickBot="1" x14ac:dyDescent="0.3">
      <c r="B21" s="201"/>
      <c r="C21" s="202"/>
      <c r="D21" s="202"/>
      <c r="E21" s="202"/>
      <c r="F21" s="203"/>
      <c r="H21" s="175"/>
      <c r="I21" s="176"/>
      <c r="J21" s="176"/>
      <c r="K21" s="176"/>
      <c r="L21" s="177"/>
      <c r="N21" s="175"/>
      <c r="O21" s="176"/>
      <c r="P21" s="176"/>
      <c r="Q21" s="176"/>
      <c r="R21" s="177"/>
    </row>
    <row r="22" spans="2:18" ht="30.75" thickBot="1" x14ac:dyDescent="0.3">
      <c r="B22" s="38" t="s">
        <v>46</v>
      </c>
      <c r="C22" s="39">
        <v>2016</v>
      </c>
      <c r="D22" s="39">
        <v>2017</v>
      </c>
      <c r="E22" s="39">
        <v>2018</v>
      </c>
      <c r="F22" s="43" t="s">
        <v>16</v>
      </c>
      <c r="H22" s="150" t="s">
        <v>46</v>
      </c>
      <c r="I22" s="39">
        <v>2016</v>
      </c>
      <c r="J22" s="39">
        <v>2017</v>
      </c>
      <c r="K22" s="39">
        <v>2018</v>
      </c>
      <c r="L22" s="149" t="s">
        <v>16</v>
      </c>
      <c r="N22" s="156" t="s">
        <v>46</v>
      </c>
      <c r="O22" s="157">
        <v>2016</v>
      </c>
      <c r="P22" s="157">
        <v>2017</v>
      </c>
      <c r="Q22" s="157">
        <v>2018</v>
      </c>
      <c r="R22" s="155" t="s">
        <v>16</v>
      </c>
    </row>
    <row r="23" spans="2:18" ht="30" customHeight="1" x14ac:dyDescent="0.25">
      <c r="B23" s="44" t="s">
        <v>0</v>
      </c>
      <c r="C23" s="45">
        <v>164</v>
      </c>
      <c r="D23" s="45">
        <v>454</v>
      </c>
      <c r="E23" s="45">
        <v>586</v>
      </c>
      <c r="F23" s="80">
        <f>+E23/D23-1</f>
        <v>0.29074889867841414</v>
      </c>
      <c r="H23" s="44" t="s">
        <v>0</v>
      </c>
      <c r="I23" s="45">
        <v>320</v>
      </c>
      <c r="J23" s="45">
        <v>485</v>
      </c>
      <c r="K23" s="45">
        <v>383</v>
      </c>
      <c r="L23" s="80">
        <f>+K23/J23-1</f>
        <v>-0.21030927835051549</v>
      </c>
      <c r="N23" s="213" t="s">
        <v>19</v>
      </c>
      <c r="O23" s="215">
        <v>39</v>
      </c>
      <c r="P23" s="215">
        <v>24</v>
      </c>
      <c r="Q23" s="215">
        <v>157</v>
      </c>
      <c r="R23" s="217">
        <f>+Q23/P23-1</f>
        <v>5.541666666666667</v>
      </c>
    </row>
    <row r="24" spans="2:18" ht="30" customHeight="1" thickBot="1" x14ac:dyDescent="0.3">
      <c r="B24" s="40" t="s">
        <v>14</v>
      </c>
      <c r="C24" s="41">
        <v>3432</v>
      </c>
      <c r="D24" s="41">
        <v>4944</v>
      </c>
      <c r="E24" s="41">
        <v>5654</v>
      </c>
      <c r="F24" s="81">
        <f>+E24/D24-1</f>
        <v>0.14360841423948223</v>
      </c>
      <c r="H24" s="40" t="s">
        <v>14</v>
      </c>
      <c r="I24" s="41">
        <v>3559</v>
      </c>
      <c r="J24" s="41">
        <v>3699</v>
      </c>
      <c r="K24" s="41">
        <v>2844</v>
      </c>
      <c r="L24" s="81">
        <f>+K24/J24-1</f>
        <v>-0.23114355231143557</v>
      </c>
      <c r="N24" s="214"/>
      <c r="O24" s="216"/>
      <c r="P24" s="216"/>
      <c r="Q24" s="216"/>
      <c r="R24" s="218"/>
    </row>
    <row r="25" spans="2:18" ht="43.5" customHeight="1" thickBot="1" x14ac:dyDescent="0.3">
      <c r="B25" s="46" t="s">
        <v>19</v>
      </c>
      <c r="C25" s="73">
        <v>982</v>
      </c>
      <c r="D25" s="73">
        <v>1376</v>
      </c>
      <c r="E25" s="73">
        <v>1667</v>
      </c>
      <c r="F25" s="82">
        <f>+E25/D25-1</f>
        <v>0.21148255813953498</v>
      </c>
      <c r="H25" s="46" t="s">
        <v>19</v>
      </c>
      <c r="I25" s="73"/>
      <c r="J25" s="73">
        <v>15</v>
      </c>
      <c r="K25" s="73">
        <v>114</v>
      </c>
      <c r="L25" s="82">
        <f>+K25/J25-1</f>
        <v>6.6</v>
      </c>
      <c r="N25" s="93"/>
      <c r="P25" s="52"/>
    </row>
    <row r="26" spans="2:18" x14ac:dyDescent="0.25"/>
    <row r="27" spans="2:18" x14ac:dyDescent="0.25"/>
    <row r="28" spans="2:18" x14ac:dyDescent="0.25"/>
    <row r="29" spans="2:18" x14ac:dyDescent="0.25"/>
    <row r="30" spans="2:18" x14ac:dyDescent="0.25"/>
    <row r="31" spans="2:18" x14ac:dyDescent="0.25"/>
    <row r="32" spans="2:18" x14ac:dyDescent="0.25"/>
    <row r="33" spans="2:24" x14ac:dyDescent="0.25"/>
    <row r="34" spans="2:24" x14ac:dyDescent="0.25"/>
    <row r="35" spans="2:24" x14ac:dyDescent="0.25"/>
    <row r="36" spans="2:24" x14ac:dyDescent="0.25"/>
    <row r="37" spans="2:24" x14ac:dyDescent="0.25"/>
    <row r="38" spans="2:24" x14ac:dyDescent="0.25"/>
    <row r="39" spans="2:24" x14ac:dyDescent="0.25"/>
    <row r="40" spans="2:24" x14ac:dyDescent="0.25"/>
    <row r="41" spans="2:24" x14ac:dyDescent="0.25"/>
    <row r="42" spans="2:24" ht="15.75" thickBot="1" x14ac:dyDescent="0.3"/>
    <row r="43" spans="2:24" x14ac:dyDescent="0.25">
      <c r="B43" s="172" t="s">
        <v>53</v>
      </c>
      <c r="C43" s="173"/>
      <c r="D43" s="173"/>
      <c r="E43" s="173"/>
      <c r="F43" s="174"/>
      <c r="H43" s="172" t="s">
        <v>56</v>
      </c>
      <c r="I43" s="173"/>
      <c r="J43" s="173"/>
      <c r="K43" s="173"/>
      <c r="L43" s="174"/>
      <c r="N43" s="172" t="s">
        <v>58</v>
      </c>
      <c r="O43" s="173"/>
      <c r="P43" s="173"/>
      <c r="Q43" s="173"/>
      <c r="R43" s="174"/>
      <c r="T43" s="172" t="s">
        <v>120</v>
      </c>
      <c r="U43" s="173"/>
      <c r="V43" s="173"/>
      <c r="W43" s="173"/>
      <c r="X43" s="174"/>
    </row>
    <row r="44" spans="2:24" ht="15.75" thickBot="1" x14ac:dyDescent="0.3">
      <c r="B44" s="175" t="s">
        <v>54</v>
      </c>
      <c r="C44" s="176"/>
      <c r="D44" s="176"/>
      <c r="E44" s="176"/>
      <c r="F44" s="177"/>
      <c r="H44" s="175" t="s">
        <v>54</v>
      </c>
      <c r="I44" s="176"/>
      <c r="J44" s="176"/>
      <c r="K44" s="176"/>
      <c r="L44" s="177"/>
      <c r="N44" s="175" t="s">
        <v>54</v>
      </c>
      <c r="O44" s="176"/>
      <c r="P44" s="176"/>
      <c r="Q44" s="176"/>
      <c r="R44" s="177"/>
      <c r="T44" s="175" t="s">
        <v>54</v>
      </c>
      <c r="U44" s="176"/>
      <c r="V44" s="176"/>
      <c r="W44" s="176"/>
      <c r="X44" s="177"/>
    </row>
    <row r="45" spans="2:24" x14ac:dyDescent="0.25">
      <c r="B45" s="178" t="s">
        <v>1</v>
      </c>
      <c r="C45" s="180">
        <v>2016</v>
      </c>
      <c r="D45" s="180">
        <v>2017</v>
      </c>
      <c r="E45" s="180">
        <v>2018</v>
      </c>
      <c r="F45" s="170" t="s">
        <v>16</v>
      </c>
      <c r="H45" s="178" t="s">
        <v>1</v>
      </c>
      <c r="I45" s="180">
        <v>2016</v>
      </c>
      <c r="J45" s="180">
        <v>2017</v>
      </c>
      <c r="K45" s="180">
        <v>2018</v>
      </c>
      <c r="L45" s="170" t="s">
        <v>16</v>
      </c>
      <c r="N45" s="178" t="s">
        <v>1</v>
      </c>
      <c r="O45" s="180">
        <v>2016</v>
      </c>
      <c r="P45" s="180">
        <v>2017</v>
      </c>
      <c r="Q45" s="180">
        <v>2018</v>
      </c>
      <c r="R45" s="170" t="s">
        <v>16</v>
      </c>
      <c r="T45" s="178" t="s">
        <v>1</v>
      </c>
      <c r="U45" s="180">
        <v>2016</v>
      </c>
      <c r="V45" s="180">
        <v>2017</v>
      </c>
      <c r="W45" s="180">
        <v>2018</v>
      </c>
      <c r="X45" s="170" t="s">
        <v>16</v>
      </c>
    </row>
    <row r="46" spans="2:24" ht="15.75" thickBot="1" x14ac:dyDescent="0.3">
      <c r="B46" s="184"/>
      <c r="C46" s="185"/>
      <c r="D46" s="185"/>
      <c r="E46" s="185"/>
      <c r="F46" s="171"/>
      <c r="H46" s="184"/>
      <c r="I46" s="185"/>
      <c r="J46" s="185"/>
      <c r="K46" s="185"/>
      <c r="L46" s="171"/>
      <c r="N46" s="184"/>
      <c r="O46" s="185"/>
      <c r="P46" s="185"/>
      <c r="Q46" s="185"/>
      <c r="R46" s="171"/>
      <c r="T46" s="184"/>
      <c r="U46" s="185"/>
      <c r="V46" s="185"/>
      <c r="W46" s="185"/>
      <c r="X46" s="171"/>
    </row>
    <row r="47" spans="2:24" x14ac:dyDescent="0.25">
      <c r="B47" s="36" t="s">
        <v>2</v>
      </c>
      <c r="C47" s="37">
        <v>3</v>
      </c>
      <c r="D47" s="37">
        <v>34</v>
      </c>
      <c r="E47" s="37">
        <v>111</v>
      </c>
      <c r="F47" s="76">
        <f>+E47/D47-1</f>
        <v>2.2647058823529411</v>
      </c>
      <c r="H47" s="2" t="s">
        <v>2</v>
      </c>
      <c r="I47" s="14">
        <v>365</v>
      </c>
      <c r="J47" s="14">
        <v>298</v>
      </c>
      <c r="K47" s="14">
        <v>359</v>
      </c>
      <c r="L47" s="83">
        <f>+K47/J47-1</f>
        <v>0.20469798657718119</v>
      </c>
      <c r="N47" s="54" t="s">
        <v>2</v>
      </c>
      <c r="O47" s="55">
        <v>11</v>
      </c>
      <c r="P47" s="55">
        <v>67</v>
      </c>
      <c r="Q47" s="55">
        <v>105</v>
      </c>
      <c r="R47" s="90">
        <f>+Q47/P47-1</f>
        <v>0.56716417910447769</v>
      </c>
      <c r="T47" s="54" t="s">
        <v>2</v>
      </c>
      <c r="U47" s="55">
        <v>11</v>
      </c>
      <c r="V47" s="55">
        <v>2</v>
      </c>
      <c r="W47" s="55"/>
      <c r="X47" s="112" t="s">
        <v>15</v>
      </c>
    </row>
    <row r="48" spans="2:24" x14ac:dyDescent="0.25">
      <c r="B48" s="6" t="s">
        <v>3</v>
      </c>
      <c r="C48" s="5">
        <v>9</v>
      </c>
      <c r="D48" s="5">
        <v>8</v>
      </c>
      <c r="E48" s="5">
        <v>55</v>
      </c>
      <c r="F48" s="74">
        <f t="shared" ref="F48:F58" si="0">+E48/D48-1</f>
        <v>5.875</v>
      </c>
      <c r="H48" s="6" t="s">
        <v>3</v>
      </c>
      <c r="I48" s="15">
        <v>386</v>
      </c>
      <c r="J48" s="15">
        <v>273</v>
      </c>
      <c r="K48" s="15">
        <v>582</v>
      </c>
      <c r="L48" s="74">
        <f t="shared" ref="L48:L58" si="1">+K48/J48-1</f>
        <v>1.1318681318681318</v>
      </c>
      <c r="N48" s="58" t="s">
        <v>3</v>
      </c>
      <c r="O48" s="35">
        <v>19</v>
      </c>
      <c r="P48" s="35">
        <v>83</v>
      </c>
      <c r="Q48" s="35">
        <v>156</v>
      </c>
      <c r="R48" s="91">
        <f t="shared" ref="R48:R58" si="2">+Q48/P48-1</f>
        <v>0.87951807228915668</v>
      </c>
      <c r="T48" s="58" t="s">
        <v>3</v>
      </c>
      <c r="U48" s="35">
        <v>4</v>
      </c>
      <c r="V48" s="35">
        <v>1</v>
      </c>
      <c r="W48" s="35">
        <v>10</v>
      </c>
      <c r="X48" s="164">
        <f t="shared" ref="X48:X57" si="3">+W48/V48-1</f>
        <v>9</v>
      </c>
    </row>
    <row r="49" spans="2:24" x14ac:dyDescent="0.25">
      <c r="B49" s="6" t="s">
        <v>4</v>
      </c>
      <c r="C49" s="5">
        <v>3</v>
      </c>
      <c r="D49" s="5">
        <v>13</v>
      </c>
      <c r="E49" s="5">
        <v>29</v>
      </c>
      <c r="F49" s="74">
        <f t="shared" si="0"/>
        <v>1.2307692307692308</v>
      </c>
      <c r="H49" s="6" t="s">
        <v>4</v>
      </c>
      <c r="I49" s="15">
        <v>252</v>
      </c>
      <c r="J49" s="15">
        <v>352</v>
      </c>
      <c r="K49" s="15">
        <v>418</v>
      </c>
      <c r="L49" s="74">
        <f t="shared" si="1"/>
        <v>0.1875</v>
      </c>
      <c r="N49" s="58" t="s">
        <v>4</v>
      </c>
      <c r="O49" s="35">
        <v>48</v>
      </c>
      <c r="P49" s="35">
        <v>90</v>
      </c>
      <c r="Q49" s="35">
        <v>129</v>
      </c>
      <c r="R49" s="91">
        <f t="shared" si="2"/>
        <v>0.43333333333333335</v>
      </c>
      <c r="T49" s="58" t="s">
        <v>4</v>
      </c>
      <c r="U49" s="35">
        <v>1</v>
      </c>
      <c r="V49" s="35"/>
      <c r="W49" s="35">
        <v>14</v>
      </c>
      <c r="X49" s="164" t="s">
        <v>15</v>
      </c>
    </row>
    <row r="50" spans="2:24" x14ac:dyDescent="0.25">
      <c r="B50" s="6" t="s">
        <v>5</v>
      </c>
      <c r="C50" s="5">
        <v>20</v>
      </c>
      <c r="D50" s="5">
        <v>5</v>
      </c>
      <c r="E50" s="5">
        <v>26</v>
      </c>
      <c r="F50" s="74">
        <f t="shared" si="0"/>
        <v>4.2</v>
      </c>
      <c r="H50" s="6" t="s">
        <v>5</v>
      </c>
      <c r="I50" s="15">
        <v>350</v>
      </c>
      <c r="J50" s="15">
        <v>306</v>
      </c>
      <c r="K50" s="15">
        <v>496</v>
      </c>
      <c r="L50" s="74">
        <f t="shared" si="1"/>
        <v>0.62091503267973858</v>
      </c>
      <c r="N50" s="58" t="s">
        <v>5</v>
      </c>
      <c r="O50" s="35">
        <v>28</v>
      </c>
      <c r="P50" s="35">
        <v>73</v>
      </c>
      <c r="Q50" s="35">
        <v>82</v>
      </c>
      <c r="R50" s="91">
        <f t="shared" si="2"/>
        <v>0.12328767123287676</v>
      </c>
      <c r="T50" s="58" t="s">
        <v>5</v>
      </c>
      <c r="U50" s="35">
        <v>1</v>
      </c>
      <c r="V50" s="35">
        <v>2</v>
      </c>
      <c r="W50" s="35">
        <v>1</v>
      </c>
      <c r="X50" s="164">
        <f t="shared" si="3"/>
        <v>-0.5</v>
      </c>
    </row>
    <row r="51" spans="2:24" x14ac:dyDescent="0.25">
      <c r="B51" s="6" t="s">
        <v>6</v>
      </c>
      <c r="C51" s="5">
        <v>17</v>
      </c>
      <c r="D51" s="5">
        <v>24</v>
      </c>
      <c r="E51" s="5">
        <v>53</v>
      </c>
      <c r="F51" s="74">
        <f t="shared" si="0"/>
        <v>1.2083333333333335</v>
      </c>
      <c r="H51" s="6" t="s">
        <v>6</v>
      </c>
      <c r="I51" s="15">
        <v>257</v>
      </c>
      <c r="J51" s="15">
        <v>309</v>
      </c>
      <c r="K51" s="15">
        <v>647</v>
      </c>
      <c r="L51" s="74">
        <f t="shared" si="1"/>
        <v>1.0938511326860842</v>
      </c>
      <c r="N51" s="58" t="s">
        <v>6</v>
      </c>
      <c r="O51" s="35">
        <v>23</v>
      </c>
      <c r="P51" s="35">
        <v>75</v>
      </c>
      <c r="Q51" s="35">
        <v>161</v>
      </c>
      <c r="R51" s="91">
        <f t="shared" si="2"/>
        <v>1.1466666666666665</v>
      </c>
      <c r="T51" s="58" t="s">
        <v>6</v>
      </c>
      <c r="U51" s="35"/>
      <c r="V51" s="35">
        <v>1</v>
      </c>
      <c r="W51" s="35">
        <v>3</v>
      </c>
      <c r="X51" s="164">
        <f t="shared" si="3"/>
        <v>2</v>
      </c>
    </row>
    <row r="52" spans="2:24" x14ac:dyDescent="0.25">
      <c r="B52" s="6" t="s">
        <v>7</v>
      </c>
      <c r="C52" s="5">
        <v>6</v>
      </c>
      <c r="D52" s="5">
        <v>35</v>
      </c>
      <c r="E52" s="5">
        <v>47</v>
      </c>
      <c r="F52" s="74">
        <f t="shared" si="0"/>
        <v>0.34285714285714275</v>
      </c>
      <c r="H52" s="6" t="s">
        <v>7</v>
      </c>
      <c r="I52" s="15">
        <v>176</v>
      </c>
      <c r="J52" s="15">
        <v>395</v>
      </c>
      <c r="K52" s="15">
        <v>391</v>
      </c>
      <c r="L52" s="74">
        <f t="shared" si="1"/>
        <v>-1.0126582278481067E-2</v>
      </c>
      <c r="N52" s="58" t="s">
        <v>7</v>
      </c>
      <c r="O52" s="35">
        <v>46</v>
      </c>
      <c r="P52" s="35">
        <v>108</v>
      </c>
      <c r="Q52" s="35">
        <v>179</v>
      </c>
      <c r="R52" s="91">
        <f t="shared" si="2"/>
        <v>0.65740740740740744</v>
      </c>
      <c r="T52" s="58" t="s">
        <v>7</v>
      </c>
      <c r="U52" s="35">
        <v>2</v>
      </c>
      <c r="V52" s="35"/>
      <c r="W52" s="35">
        <v>3</v>
      </c>
      <c r="X52" s="164" t="s">
        <v>15</v>
      </c>
    </row>
    <row r="53" spans="2:24" x14ac:dyDescent="0.25">
      <c r="B53" s="6" t="s">
        <v>8</v>
      </c>
      <c r="C53" s="5">
        <v>10</v>
      </c>
      <c r="D53" s="5">
        <v>34</v>
      </c>
      <c r="E53" s="5">
        <v>50</v>
      </c>
      <c r="F53" s="74">
        <f t="shared" si="0"/>
        <v>0.47058823529411775</v>
      </c>
      <c r="H53" s="6" t="s">
        <v>8</v>
      </c>
      <c r="I53" s="15">
        <v>274</v>
      </c>
      <c r="J53" s="15">
        <v>498</v>
      </c>
      <c r="K53" s="15">
        <v>444</v>
      </c>
      <c r="L53" s="74">
        <f t="shared" si="1"/>
        <v>-0.10843373493975905</v>
      </c>
      <c r="N53" s="58" t="s">
        <v>8</v>
      </c>
      <c r="O53" s="35">
        <v>81</v>
      </c>
      <c r="P53" s="35">
        <v>106</v>
      </c>
      <c r="Q53" s="35">
        <v>136</v>
      </c>
      <c r="R53" s="91">
        <f t="shared" si="2"/>
        <v>0.28301886792452824</v>
      </c>
      <c r="T53" s="58" t="s">
        <v>8</v>
      </c>
      <c r="U53" s="35">
        <v>1</v>
      </c>
      <c r="V53" s="35"/>
      <c r="W53" s="35">
        <v>6</v>
      </c>
      <c r="X53" s="164" t="s">
        <v>15</v>
      </c>
    </row>
    <row r="54" spans="2:24" x14ac:dyDescent="0.25">
      <c r="B54" s="6" t="s">
        <v>9</v>
      </c>
      <c r="C54" s="5">
        <v>7</v>
      </c>
      <c r="D54" s="5">
        <v>46</v>
      </c>
      <c r="E54" s="5">
        <v>30</v>
      </c>
      <c r="F54" s="74">
        <f t="shared" si="0"/>
        <v>-0.34782608695652173</v>
      </c>
      <c r="H54" s="6" t="s">
        <v>9</v>
      </c>
      <c r="I54" s="15">
        <v>342</v>
      </c>
      <c r="J54" s="15">
        <v>562</v>
      </c>
      <c r="K54" s="15">
        <v>523</v>
      </c>
      <c r="L54" s="74">
        <f t="shared" si="1"/>
        <v>-6.939501779359436E-2</v>
      </c>
      <c r="N54" s="58" t="s">
        <v>9</v>
      </c>
      <c r="O54" s="35">
        <v>95</v>
      </c>
      <c r="P54" s="35">
        <v>144</v>
      </c>
      <c r="Q54" s="35">
        <v>167</v>
      </c>
      <c r="R54" s="91">
        <f t="shared" si="2"/>
        <v>0.15972222222222232</v>
      </c>
      <c r="T54" s="58" t="s">
        <v>9</v>
      </c>
      <c r="U54" s="35">
        <v>3</v>
      </c>
      <c r="V54" s="35"/>
      <c r="W54" s="35">
        <v>5</v>
      </c>
      <c r="X54" s="164" t="s">
        <v>15</v>
      </c>
    </row>
    <row r="55" spans="2:24" x14ac:dyDescent="0.25">
      <c r="B55" s="6" t="s">
        <v>10</v>
      </c>
      <c r="C55" s="5">
        <v>8</v>
      </c>
      <c r="D55" s="5">
        <v>48</v>
      </c>
      <c r="E55" s="5">
        <v>47</v>
      </c>
      <c r="F55" s="74">
        <f t="shared" si="0"/>
        <v>-2.083333333333337E-2</v>
      </c>
      <c r="H55" s="6" t="s">
        <v>10</v>
      </c>
      <c r="I55" s="15">
        <v>222</v>
      </c>
      <c r="J55" s="15">
        <v>561</v>
      </c>
      <c r="K55" s="15">
        <v>436</v>
      </c>
      <c r="L55" s="74">
        <f t="shared" si="1"/>
        <v>-0.22281639928698749</v>
      </c>
      <c r="N55" s="58" t="s">
        <v>10</v>
      </c>
      <c r="O55" s="35">
        <v>68</v>
      </c>
      <c r="P55" s="35">
        <v>170</v>
      </c>
      <c r="Q55" s="35">
        <v>180</v>
      </c>
      <c r="R55" s="91">
        <f t="shared" si="2"/>
        <v>5.8823529411764719E-2</v>
      </c>
      <c r="T55" s="58" t="s">
        <v>10</v>
      </c>
      <c r="U55" s="35"/>
      <c r="V55" s="35">
        <v>1</v>
      </c>
      <c r="W55" s="35">
        <v>30</v>
      </c>
      <c r="X55" s="164">
        <f t="shared" si="3"/>
        <v>29</v>
      </c>
    </row>
    <row r="56" spans="2:24" x14ac:dyDescent="0.25">
      <c r="B56" s="6" t="s">
        <v>11</v>
      </c>
      <c r="C56" s="5">
        <v>10</v>
      </c>
      <c r="D56" s="5">
        <v>57</v>
      </c>
      <c r="E56" s="5">
        <v>20</v>
      </c>
      <c r="F56" s="74">
        <f t="shared" si="0"/>
        <v>-0.64912280701754388</v>
      </c>
      <c r="H56" s="6" t="s">
        <v>11</v>
      </c>
      <c r="I56" s="15">
        <v>162</v>
      </c>
      <c r="J56" s="15">
        <v>480</v>
      </c>
      <c r="K56" s="15">
        <v>505</v>
      </c>
      <c r="L56" s="74">
        <f t="shared" si="1"/>
        <v>5.2083333333333259E-2</v>
      </c>
      <c r="N56" s="58" t="s">
        <v>11</v>
      </c>
      <c r="O56" s="35">
        <v>66</v>
      </c>
      <c r="P56" s="35">
        <v>139</v>
      </c>
      <c r="Q56" s="35">
        <v>124</v>
      </c>
      <c r="R56" s="91">
        <f t="shared" si="2"/>
        <v>-0.1079136690647482</v>
      </c>
      <c r="T56" s="58" t="s">
        <v>11</v>
      </c>
      <c r="U56" s="35"/>
      <c r="V56" s="35">
        <v>2</v>
      </c>
      <c r="W56" s="35">
        <v>31</v>
      </c>
      <c r="X56" s="164">
        <f t="shared" si="3"/>
        <v>14.5</v>
      </c>
    </row>
    <row r="57" spans="2:24" x14ac:dyDescent="0.25">
      <c r="B57" s="6" t="s">
        <v>12</v>
      </c>
      <c r="C57" s="5">
        <v>14</v>
      </c>
      <c r="D57" s="5">
        <v>93</v>
      </c>
      <c r="E57" s="5">
        <v>64</v>
      </c>
      <c r="F57" s="74">
        <f t="shared" si="0"/>
        <v>-0.31182795698924726</v>
      </c>
      <c r="H57" s="6" t="s">
        <v>12</v>
      </c>
      <c r="I57" s="15">
        <v>186</v>
      </c>
      <c r="J57" s="15">
        <v>521</v>
      </c>
      <c r="K57" s="15">
        <v>453</v>
      </c>
      <c r="L57" s="74">
        <f t="shared" si="1"/>
        <v>-0.13051823416506714</v>
      </c>
      <c r="N57" s="58" t="s">
        <v>12</v>
      </c>
      <c r="O57" s="35">
        <v>420</v>
      </c>
      <c r="P57" s="35">
        <v>190</v>
      </c>
      <c r="Q57" s="35">
        <v>123</v>
      </c>
      <c r="R57" s="91">
        <f t="shared" si="2"/>
        <v>-0.35263157894736841</v>
      </c>
      <c r="T57" s="58" t="s">
        <v>12</v>
      </c>
      <c r="U57" s="35">
        <v>7</v>
      </c>
      <c r="V57" s="35">
        <v>15</v>
      </c>
      <c r="W57" s="35">
        <v>28</v>
      </c>
      <c r="X57" s="164">
        <f t="shared" si="3"/>
        <v>0.8666666666666667</v>
      </c>
    </row>
    <row r="58" spans="2:24" ht="15.75" thickBot="1" x14ac:dyDescent="0.3">
      <c r="B58" s="7" t="s">
        <v>13</v>
      </c>
      <c r="C58" s="8">
        <v>57</v>
      </c>
      <c r="D58" s="8">
        <v>57</v>
      </c>
      <c r="E58" s="8">
        <v>54</v>
      </c>
      <c r="F58" s="75">
        <f t="shared" si="0"/>
        <v>-5.2631578947368474E-2</v>
      </c>
      <c r="H58" s="7" t="s">
        <v>13</v>
      </c>
      <c r="I58" s="16">
        <v>460</v>
      </c>
      <c r="J58" s="16">
        <v>389</v>
      </c>
      <c r="K58" s="16">
        <v>400</v>
      </c>
      <c r="L58" s="75">
        <f t="shared" si="1"/>
        <v>2.8277634961439535E-2</v>
      </c>
      <c r="N58" s="60" t="s">
        <v>13</v>
      </c>
      <c r="O58" s="61">
        <v>77</v>
      </c>
      <c r="P58" s="61">
        <v>131</v>
      </c>
      <c r="Q58" s="61">
        <v>125</v>
      </c>
      <c r="R58" s="92">
        <f t="shared" si="2"/>
        <v>-4.5801526717557217E-2</v>
      </c>
      <c r="T58" s="60" t="s">
        <v>13</v>
      </c>
      <c r="U58" s="61">
        <v>9</v>
      </c>
      <c r="V58" s="61"/>
      <c r="W58" s="61">
        <v>26</v>
      </c>
      <c r="X58" s="165" t="s">
        <v>15</v>
      </c>
    </row>
    <row r="59" spans="2:24" x14ac:dyDescent="0.25"/>
    <row r="60" spans="2:24" x14ac:dyDescent="0.25"/>
    <row r="61" spans="2:24" x14ac:dyDescent="0.25"/>
    <row r="62" spans="2:24" x14ac:dyDescent="0.25"/>
    <row r="63" spans="2:24" x14ac:dyDescent="0.25"/>
    <row r="64" spans="2:24" x14ac:dyDescent="0.25"/>
    <row r="65" spans="2:18" x14ac:dyDescent="0.25"/>
    <row r="66" spans="2:18" x14ac:dyDescent="0.25"/>
    <row r="67" spans="2:18" x14ac:dyDescent="0.25"/>
    <row r="68" spans="2:18" x14ac:dyDescent="0.25"/>
    <row r="69" spans="2:18" x14ac:dyDescent="0.25"/>
    <row r="70" spans="2:18" x14ac:dyDescent="0.25"/>
    <row r="71" spans="2:18" x14ac:dyDescent="0.25"/>
    <row r="72" spans="2:18" x14ac:dyDescent="0.25"/>
    <row r="73" spans="2:18" x14ac:dyDescent="0.25"/>
    <row r="74" spans="2:18" x14ac:dyDescent="0.25"/>
    <row r="75" spans="2:18" ht="15.75" thickBot="1" x14ac:dyDescent="0.3"/>
    <row r="76" spans="2:18" ht="15" customHeight="1" x14ac:dyDescent="0.25">
      <c r="B76" s="172" t="s">
        <v>55</v>
      </c>
      <c r="C76" s="173"/>
      <c r="D76" s="173"/>
      <c r="E76" s="173"/>
      <c r="F76" s="174"/>
      <c r="H76" s="172" t="s">
        <v>57</v>
      </c>
      <c r="I76" s="173"/>
      <c r="J76" s="173"/>
      <c r="K76" s="173"/>
      <c r="L76" s="174"/>
      <c r="N76" s="172" t="s">
        <v>103</v>
      </c>
      <c r="O76" s="173"/>
      <c r="P76" s="173"/>
      <c r="Q76" s="173"/>
      <c r="R76" s="174"/>
    </row>
    <row r="77" spans="2:18" ht="15.75" thickBot="1" x14ac:dyDescent="0.3">
      <c r="B77" s="175" t="s">
        <v>54</v>
      </c>
      <c r="C77" s="176"/>
      <c r="D77" s="176"/>
      <c r="E77" s="176"/>
      <c r="F77" s="177"/>
      <c r="H77" s="175" t="s">
        <v>54</v>
      </c>
      <c r="I77" s="176"/>
      <c r="J77" s="176"/>
      <c r="K77" s="176"/>
      <c r="L77" s="177"/>
      <c r="N77" s="175" t="s">
        <v>54</v>
      </c>
      <c r="O77" s="176"/>
      <c r="P77" s="176"/>
      <c r="Q77" s="176"/>
      <c r="R77" s="177"/>
    </row>
    <row r="78" spans="2:18" x14ac:dyDescent="0.25">
      <c r="B78" s="178" t="s">
        <v>1</v>
      </c>
      <c r="C78" s="180">
        <v>2016</v>
      </c>
      <c r="D78" s="180">
        <v>2017</v>
      </c>
      <c r="E78" s="180">
        <v>2018</v>
      </c>
      <c r="F78" s="170" t="s">
        <v>16</v>
      </c>
      <c r="H78" s="178" t="s">
        <v>1</v>
      </c>
      <c r="I78" s="180">
        <v>2016</v>
      </c>
      <c r="J78" s="180">
        <v>2017</v>
      </c>
      <c r="K78" s="180">
        <v>2018</v>
      </c>
      <c r="L78" s="170" t="s">
        <v>16</v>
      </c>
      <c r="N78" s="178" t="s">
        <v>1</v>
      </c>
      <c r="O78" s="180">
        <v>2016</v>
      </c>
      <c r="P78" s="180">
        <v>2017</v>
      </c>
      <c r="Q78" s="180">
        <v>2018</v>
      </c>
      <c r="R78" s="170" t="s">
        <v>16</v>
      </c>
    </row>
    <row r="79" spans="2:18" ht="15.75" thickBot="1" x14ac:dyDescent="0.3">
      <c r="B79" s="184"/>
      <c r="C79" s="185"/>
      <c r="D79" s="185"/>
      <c r="E79" s="185"/>
      <c r="F79" s="171"/>
      <c r="H79" s="184"/>
      <c r="I79" s="185"/>
      <c r="J79" s="185"/>
      <c r="K79" s="185"/>
      <c r="L79" s="171"/>
      <c r="N79" s="184"/>
      <c r="O79" s="185"/>
      <c r="P79" s="185"/>
      <c r="Q79" s="185"/>
      <c r="R79" s="171"/>
    </row>
    <row r="80" spans="2:18" x14ac:dyDescent="0.25">
      <c r="B80" s="2" t="s">
        <v>2</v>
      </c>
      <c r="C80" s="3">
        <v>61</v>
      </c>
      <c r="D80" s="3">
        <v>14</v>
      </c>
      <c r="E80" s="3">
        <v>46</v>
      </c>
      <c r="F80" s="77">
        <f>+E80/D80-1</f>
        <v>2.2857142857142856</v>
      </c>
      <c r="H80" s="2" t="s">
        <v>2</v>
      </c>
      <c r="I80" s="14">
        <v>266</v>
      </c>
      <c r="J80" s="14">
        <v>327</v>
      </c>
      <c r="K80" s="14">
        <v>346</v>
      </c>
      <c r="L80" s="83">
        <f>+K80/J80-1</f>
        <v>5.8103975535168217E-2</v>
      </c>
      <c r="N80" s="2" t="s">
        <v>2</v>
      </c>
      <c r="O80" s="14"/>
      <c r="P80" s="14"/>
      <c r="Q80" s="14"/>
      <c r="R80" s="161" t="s">
        <v>15</v>
      </c>
    </row>
    <row r="81" spans="2:18" x14ac:dyDescent="0.25">
      <c r="B81" s="6" t="s">
        <v>3</v>
      </c>
      <c r="C81" s="5">
        <v>51</v>
      </c>
      <c r="D81" s="5">
        <v>19</v>
      </c>
      <c r="E81" s="5">
        <v>12</v>
      </c>
      <c r="F81" s="78">
        <f t="shared" ref="F81:F91" si="4">+E81/D81-1</f>
        <v>-0.36842105263157898</v>
      </c>
      <c r="H81" s="6" t="s">
        <v>3</v>
      </c>
      <c r="I81" s="15">
        <v>366</v>
      </c>
      <c r="J81" s="15">
        <v>226</v>
      </c>
      <c r="K81" s="15">
        <v>259</v>
      </c>
      <c r="L81" s="74">
        <f t="shared" ref="L81:L91" si="5">+K81/J81-1</f>
        <v>0.14601769911504414</v>
      </c>
      <c r="N81" s="6" t="s">
        <v>3</v>
      </c>
      <c r="O81" s="15"/>
      <c r="P81" s="15"/>
      <c r="Q81" s="15">
        <v>10</v>
      </c>
      <c r="R81" s="162" t="s">
        <v>15</v>
      </c>
    </row>
    <row r="82" spans="2:18" x14ac:dyDescent="0.25">
      <c r="B82" s="6" t="s">
        <v>4</v>
      </c>
      <c r="C82" s="5">
        <v>53</v>
      </c>
      <c r="D82" s="5">
        <v>56</v>
      </c>
      <c r="E82" s="5">
        <v>21</v>
      </c>
      <c r="F82" s="78">
        <f t="shared" si="4"/>
        <v>-0.625</v>
      </c>
      <c r="H82" s="6" t="s">
        <v>4</v>
      </c>
      <c r="I82" s="15">
        <v>373</v>
      </c>
      <c r="J82" s="15">
        <v>290</v>
      </c>
      <c r="K82" s="15">
        <v>154</v>
      </c>
      <c r="L82" s="74">
        <f t="shared" si="5"/>
        <v>-0.46896551724137936</v>
      </c>
      <c r="N82" s="6" t="s">
        <v>4</v>
      </c>
      <c r="O82" s="15"/>
      <c r="P82" s="15"/>
      <c r="Q82" s="15">
        <v>13</v>
      </c>
      <c r="R82" s="162" t="s">
        <v>15</v>
      </c>
    </row>
    <row r="83" spans="2:18" x14ac:dyDescent="0.25">
      <c r="B83" s="6" t="s">
        <v>5</v>
      </c>
      <c r="C83" s="5">
        <v>30</v>
      </c>
      <c r="D83" s="5">
        <v>73</v>
      </c>
      <c r="E83" s="5">
        <v>33</v>
      </c>
      <c r="F83" s="78">
        <f t="shared" si="4"/>
        <v>-0.54794520547945202</v>
      </c>
      <c r="H83" s="6" t="s">
        <v>5</v>
      </c>
      <c r="I83" s="15">
        <v>311</v>
      </c>
      <c r="J83" s="15">
        <v>356</v>
      </c>
      <c r="K83" s="15">
        <v>195</v>
      </c>
      <c r="L83" s="74">
        <f t="shared" si="5"/>
        <v>-0.452247191011236</v>
      </c>
      <c r="N83" s="6" t="s">
        <v>5</v>
      </c>
      <c r="O83" s="15"/>
      <c r="P83" s="15"/>
      <c r="Q83" s="15">
        <v>2</v>
      </c>
      <c r="R83" s="162" t="s">
        <v>15</v>
      </c>
    </row>
    <row r="84" spans="2:18" x14ac:dyDescent="0.25">
      <c r="B84" s="6" t="s">
        <v>6</v>
      </c>
      <c r="C84" s="5">
        <v>25</v>
      </c>
      <c r="D84" s="5">
        <v>95</v>
      </c>
      <c r="E84" s="5">
        <v>20</v>
      </c>
      <c r="F84" s="78">
        <f t="shared" si="4"/>
        <v>-0.78947368421052633</v>
      </c>
      <c r="H84" s="6" t="s">
        <v>6</v>
      </c>
      <c r="I84" s="15">
        <v>319</v>
      </c>
      <c r="J84" s="15">
        <v>205</v>
      </c>
      <c r="K84" s="15">
        <v>263</v>
      </c>
      <c r="L84" s="74">
        <f t="shared" si="5"/>
        <v>0.28292682926829271</v>
      </c>
      <c r="N84" s="6" t="s">
        <v>6</v>
      </c>
      <c r="O84" s="15"/>
      <c r="P84" s="15"/>
      <c r="Q84" s="15">
        <v>15</v>
      </c>
      <c r="R84" s="162" t="s">
        <v>15</v>
      </c>
    </row>
    <row r="85" spans="2:18" x14ac:dyDescent="0.25">
      <c r="B85" s="6" t="s">
        <v>7</v>
      </c>
      <c r="C85" s="5">
        <v>19</v>
      </c>
      <c r="D85" s="5">
        <v>5</v>
      </c>
      <c r="E85" s="5">
        <v>17</v>
      </c>
      <c r="F85" s="78">
        <f t="shared" si="4"/>
        <v>2.4</v>
      </c>
      <c r="H85" s="6" t="s">
        <v>7</v>
      </c>
      <c r="I85" s="15">
        <v>245</v>
      </c>
      <c r="J85" s="15">
        <v>296</v>
      </c>
      <c r="K85" s="15">
        <v>197</v>
      </c>
      <c r="L85" s="74">
        <f t="shared" si="5"/>
        <v>-0.33445945945945943</v>
      </c>
      <c r="N85" s="6" t="s">
        <v>7</v>
      </c>
      <c r="O85" s="15"/>
      <c r="P85" s="15"/>
      <c r="Q85" s="15">
        <v>12</v>
      </c>
      <c r="R85" s="162" t="s">
        <v>15</v>
      </c>
    </row>
    <row r="86" spans="2:18" x14ac:dyDescent="0.25">
      <c r="B86" s="6" t="s">
        <v>8</v>
      </c>
      <c r="C86" s="5">
        <v>10</v>
      </c>
      <c r="D86" s="5">
        <v>4</v>
      </c>
      <c r="E86" s="5">
        <v>29</v>
      </c>
      <c r="F86" s="78">
        <f t="shared" si="4"/>
        <v>6.25</v>
      </c>
      <c r="H86" s="6" t="s">
        <v>8</v>
      </c>
      <c r="I86" s="15">
        <v>258</v>
      </c>
      <c r="J86" s="15">
        <v>347</v>
      </c>
      <c r="K86" s="15">
        <v>164</v>
      </c>
      <c r="L86" s="74">
        <f t="shared" si="5"/>
        <v>-0.52737752161383278</v>
      </c>
      <c r="N86" s="6" t="s">
        <v>8</v>
      </c>
      <c r="O86" s="15"/>
      <c r="P86" s="15"/>
      <c r="Q86" s="15">
        <v>21</v>
      </c>
      <c r="R86" s="162" t="s">
        <v>15</v>
      </c>
    </row>
    <row r="87" spans="2:18" x14ac:dyDescent="0.25">
      <c r="B87" s="6" t="s">
        <v>9</v>
      </c>
      <c r="C87" s="5">
        <v>6</v>
      </c>
      <c r="D87" s="5">
        <v>97</v>
      </c>
      <c r="E87" s="5">
        <v>28</v>
      </c>
      <c r="F87" s="78">
        <f t="shared" si="4"/>
        <v>-0.71134020618556704</v>
      </c>
      <c r="H87" s="6" t="s">
        <v>9</v>
      </c>
      <c r="I87" s="15">
        <v>239</v>
      </c>
      <c r="J87" s="15">
        <v>271</v>
      </c>
      <c r="K87" s="15">
        <v>193</v>
      </c>
      <c r="L87" s="74">
        <f t="shared" si="5"/>
        <v>-0.28782287822878228</v>
      </c>
      <c r="N87" s="6" t="s">
        <v>9</v>
      </c>
      <c r="O87" s="15"/>
      <c r="P87" s="15"/>
      <c r="Q87" s="15">
        <v>5</v>
      </c>
      <c r="R87" s="162" t="s">
        <v>15</v>
      </c>
    </row>
    <row r="88" spans="2:18" x14ac:dyDescent="0.25">
      <c r="B88" s="6" t="s">
        <v>10</v>
      </c>
      <c r="C88" s="5">
        <v>2</v>
      </c>
      <c r="D88" s="5">
        <v>6</v>
      </c>
      <c r="E88" s="5">
        <v>20</v>
      </c>
      <c r="F88" s="78">
        <f t="shared" si="4"/>
        <v>2.3333333333333335</v>
      </c>
      <c r="H88" s="6" t="s">
        <v>10</v>
      </c>
      <c r="I88" s="15">
        <v>265</v>
      </c>
      <c r="J88" s="15">
        <v>248</v>
      </c>
      <c r="K88" s="15">
        <v>173</v>
      </c>
      <c r="L88" s="74">
        <f t="shared" si="5"/>
        <v>-0.30241935483870963</v>
      </c>
      <c r="N88" s="6" t="s">
        <v>10</v>
      </c>
      <c r="O88" s="15"/>
      <c r="P88" s="15"/>
      <c r="Q88" s="15">
        <v>4</v>
      </c>
      <c r="R88" s="162" t="s">
        <v>15</v>
      </c>
    </row>
    <row r="89" spans="2:18" x14ac:dyDescent="0.25">
      <c r="B89" s="6" t="s">
        <v>11</v>
      </c>
      <c r="C89" s="5">
        <v>2</v>
      </c>
      <c r="D89" s="5">
        <v>23</v>
      </c>
      <c r="E89" s="5">
        <v>23</v>
      </c>
      <c r="F89" s="78">
        <f t="shared" si="4"/>
        <v>0</v>
      </c>
      <c r="H89" s="6" t="s">
        <v>11</v>
      </c>
      <c r="I89" s="15">
        <v>287</v>
      </c>
      <c r="J89" s="15">
        <v>329</v>
      </c>
      <c r="K89" s="15">
        <v>164</v>
      </c>
      <c r="L89" s="74">
        <f t="shared" si="5"/>
        <v>-0.50151975683890582</v>
      </c>
      <c r="N89" s="6" t="s">
        <v>11</v>
      </c>
      <c r="O89" s="15"/>
      <c r="P89" s="15"/>
      <c r="Q89" s="15">
        <v>7</v>
      </c>
      <c r="R89" s="162" t="s">
        <v>15</v>
      </c>
    </row>
    <row r="90" spans="2:18" x14ac:dyDescent="0.25">
      <c r="B90" s="6" t="s">
        <v>12</v>
      </c>
      <c r="C90" s="5">
        <v>25</v>
      </c>
      <c r="D90" s="5">
        <v>61</v>
      </c>
      <c r="E90" s="5">
        <v>62</v>
      </c>
      <c r="F90" s="78">
        <f t="shared" si="4"/>
        <v>1.6393442622950838E-2</v>
      </c>
      <c r="H90" s="6" t="s">
        <v>12</v>
      </c>
      <c r="I90" s="15">
        <v>270</v>
      </c>
      <c r="J90" s="15">
        <v>418</v>
      </c>
      <c r="K90" s="15">
        <v>384</v>
      </c>
      <c r="L90" s="74">
        <f t="shared" si="5"/>
        <v>-8.1339712918660267E-2</v>
      </c>
      <c r="N90" s="6" t="s">
        <v>12</v>
      </c>
      <c r="O90" s="15"/>
      <c r="P90" s="15"/>
      <c r="Q90" s="15">
        <v>12</v>
      </c>
      <c r="R90" s="162" t="s">
        <v>15</v>
      </c>
    </row>
    <row r="91" spans="2:18" ht="15.75" thickBot="1" x14ac:dyDescent="0.3">
      <c r="B91" s="7" t="s">
        <v>13</v>
      </c>
      <c r="C91" s="8">
        <v>36</v>
      </c>
      <c r="D91" s="8">
        <v>32</v>
      </c>
      <c r="E91" s="8">
        <v>72</v>
      </c>
      <c r="F91" s="79">
        <f t="shared" si="4"/>
        <v>1.25</v>
      </c>
      <c r="H91" s="7" t="s">
        <v>13</v>
      </c>
      <c r="I91" s="16">
        <v>360</v>
      </c>
      <c r="J91" s="16">
        <v>386</v>
      </c>
      <c r="K91" s="16">
        <v>352</v>
      </c>
      <c r="L91" s="75">
        <f t="shared" si="5"/>
        <v>-8.8082901554404125E-2</v>
      </c>
      <c r="N91" s="7" t="s">
        <v>13</v>
      </c>
      <c r="O91" s="16"/>
      <c r="P91" s="16">
        <v>15</v>
      </c>
      <c r="Q91" s="16">
        <v>13</v>
      </c>
      <c r="R91" s="163">
        <f>+Q91/P91-1</f>
        <v>-0.1333333333333333</v>
      </c>
    </row>
    <row r="92" spans="2:18" x14ac:dyDescent="0.25"/>
    <row r="93" spans="2:18" x14ac:dyDescent="0.25"/>
    <row r="94" spans="2:18" x14ac:dyDescent="0.25"/>
    <row r="95" spans="2:18" x14ac:dyDescent="0.25"/>
    <row r="96" spans="2:18" x14ac:dyDescent="0.25"/>
    <row r="97" spans="8:13" x14ac:dyDescent="0.25"/>
    <row r="98" spans="8:13" x14ac:dyDescent="0.25"/>
    <row r="99" spans="8:13" x14ac:dyDescent="0.25"/>
    <row r="100" spans="8:13" x14ac:dyDescent="0.25"/>
    <row r="101" spans="8:13" x14ac:dyDescent="0.25"/>
    <row r="102" spans="8:13" x14ac:dyDescent="0.25"/>
    <row r="103" spans="8:13" x14ac:dyDescent="0.25"/>
    <row r="104" spans="8:13" x14ac:dyDescent="0.25"/>
    <row r="105" spans="8:13" x14ac:dyDescent="0.25"/>
    <row r="106" spans="8:13" x14ac:dyDescent="0.25"/>
    <row r="107" spans="8:13" x14ac:dyDescent="0.25"/>
    <row r="108" spans="8:13" x14ac:dyDescent="0.25">
      <c r="H108" s="182" t="s">
        <v>96</v>
      </c>
      <c r="I108" s="182"/>
      <c r="J108" s="182"/>
      <c r="K108" s="182"/>
      <c r="L108" s="182"/>
      <c r="M108" s="182"/>
    </row>
    <row r="109" spans="8:13" x14ac:dyDescent="0.25">
      <c r="H109" s="182" t="s">
        <v>97</v>
      </c>
      <c r="I109" s="182"/>
      <c r="J109" s="182"/>
      <c r="K109" s="182"/>
      <c r="L109" s="182"/>
      <c r="M109" s="182"/>
    </row>
    <row r="110" spans="8:13" x14ac:dyDescent="0.25"/>
    <row r="111" spans="8:13" x14ac:dyDescent="0.25"/>
  </sheetData>
  <sheetProtection algorithmName="SHA-512" hashValue="QXOkQLx8k6UhU1yFwGn7IWrhdch7f1/IeE+SOvjaUHW1UP5OLZHwxKHxSK5v22D9/RARrzVpg050t5ILBkW5gg==" saltValue="qZkPrufyZ+XhcQURlTRbcg==" spinCount="100000" sheet="1" objects="1" scenarios="1" selectLockedCells="1" selectUnlockedCells="1"/>
  <mergeCells count="59">
    <mergeCell ref="N76:R76"/>
    <mergeCell ref="N77:R77"/>
    <mergeCell ref="N78:N79"/>
    <mergeCell ref="O78:O79"/>
    <mergeCell ref="P78:P79"/>
    <mergeCell ref="Q78:Q79"/>
    <mergeCell ref="R78:R79"/>
    <mergeCell ref="N43:R43"/>
    <mergeCell ref="N44:R44"/>
    <mergeCell ref="N45:N46"/>
    <mergeCell ref="O45:O46"/>
    <mergeCell ref="P45:P46"/>
    <mergeCell ref="Q45:Q46"/>
    <mergeCell ref="R45:R46"/>
    <mergeCell ref="H78:H79"/>
    <mergeCell ref="I78:I79"/>
    <mergeCell ref="J78:J79"/>
    <mergeCell ref="K78:K79"/>
    <mergeCell ref="L78:L79"/>
    <mergeCell ref="B78:B79"/>
    <mergeCell ref="C78:C79"/>
    <mergeCell ref="D78:D79"/>
    <mergeCell ref="E78:E79"/>
    <mergeCell ref="F78:F79"/>
    <mergeCell ref="K45:K46"/>
    <mergeCell ref="L45:L46"/>
    <mergeCell ref="H76:L76"/>
    <mergeCell ref="B76:F76"/>
    <mergeCell ref="B77:F77"/>
    <mergeCell ref="H77:L77"/>
    <mergeCell ref="H108:M108"/>
    <mergeCell ref="H109:M109"/>
    <mergeCell ref="H20:L21"/>
    <mergeCell ref="B43:F43"/>
    <mergeCell ref="B44:F44"/>
    <mergeCell ref="B45:B46"/>
    <mergeCell ref="C45:C46"/>
    <mergeCell ref="D45:D46"/>
    <mergeCell ref="E45:E46"/>
    <mergeCell ref="F45:F46"/>
    <mergeCell ref="H43:L43"/>
    <mergeCell ref="H44:L44"/>
    <mergeCell ref="B20:F21"/>
    <mergeCell ref="H45:H46"/>
    <mergeCell ref="I45:I46"/>
    <mergeCell ref="J45:J46"/>
    <mergeCell ref="N20:R21"/>
    <mergeCell ref="N23:N24"/>
    <mergeCell ref="O23:O24"/>
    <mergeCell ref="P23:P24"/>
    <mergeCell ref="R23:R24"/>
    <mergeCell ref="Q23:Q24"/>
    <mergeCell ref="T43:X43"/>
    <mergeCell ref="T44:X44"/>
    <mergeCell ref="T45:T46"/>
    <mergeCell ref="U45:U46"/>
    <mergeCell ref="V45:V46"/>
    <mergeCell ref="W45:W46"/>
    <mergeCell ref="X45:X46"/>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49"/>
  <sheetViews>
    <sheetView showGridLines="0" showRowColHeaders="0" workbookViewId="0">
      <selection activeCell="M17" sqref="M17"/>
    </sheetView>
  </sheetViews>
  <sheetFormatPr baseColWidth="10" defaultColWidth="0" defaultRowHeight="15" zeroHeight="1" x14ac:dyDescent="0.25"/>
  <cols>
    <col min="1" max="19" width="11.42578125" style="1" customWidth="1"/>
    <col min="20" max="20" width="15.42578125" style="1" customWidth="1"/>
    <col min="21" max="21" width="13.42578125" style="1" customWidth="1"/>
    <col min="22" max="25" width="11.42578125" style="1" customWidth="1"/>
    <col min="26" max="16384" width="11.42578125" style="1" hidden="1"/>
  </cols>
  <sheetData>
    <row r="1" spans="2:24" x14ac:dyDescent="0.25"/>
    <row r="2" spans="2:24" x14ac:dyDescent="0.25"/>
    <row r="3" spans="2:24" x14ac:dyDescent="0.25"/>
    <row r="4" spans="2:24" x14ac:dyDescent="0.25"/>
    <row r="5" spans="2:24" x14ac:dyDescent="0.25"/>
    <row r="6" spans="2:24" x14ac:dyDescent="0.25"/>
    <row r="7" spans="2:24" x14ac:dyDescent="0.25"/>
    <row r="8" spans="2:24" x14ac:dyDescent="0.25"/>
    <row r="9" spans="2:24" x14ac:dyDescent="0.25"/>
    <row r="10" spans="2:24" x14ac:dyDescent="0.25"/>
    <row r="11" spans="2:24" x14ac:dyDescent="0.25"/>
    <row r="12" spans="2:24" x14ac:dyDescent="0.25"/>
    <row r="13" spans="2:24" ht="15.75" thickBot="1" x14ac:dyDescent="0.3"/>
    <row r="14" spans="2:24" ht="15" customHeight="1" x14ac:dyDescent="0.25">
      <c r="B14" s="172" t="s">
        <v>53</v>
      </c>
      <c r="C14" s="173"/>
      <c r="D14" s="173"/>
      <c r="E14" s="173"/>
      <c r="F14" s="174"/>
      <c r="H14" s="172" t="s">
        <v>56</v>
      </c>
      <c r="I14" s="173"/>
      <c r="J14" s="173"/>
      <c r="K14" s="173"/>
      <c r="L14" s="174"/>
      <c r="N14" s="172" t="s">
        <v>58</v>
      </c>
      <c r="O14" s="173"/>
      <c r="P14" s="173"/>
      <c r="Q14" s="173"/>
      <c r="R14" s="174"/>
      <c r="T14" s="172" t="s">
        <v>120</v>
      </c>
      <c r="U14" s="173"/>
      <c r="V14" s="173"/>
      <c r="W14" s="173"/>
      <c r="X14" s="174"/>
    </row>
    <row r="15" spans="2:24" ht="15.75" customHeight="1" thickBot="1" x14ac:dyDescent="0.3">
      <c r="B15" s="175" t="s">
        <v>59</v>
      </c>
      <c r="C15" s="176"/>
      <c r="D15" s="176"/>
      <c r="E15" s="176"/>
      <c r="F15" s="177"/>
      <c r="H15" s="175" t="s">
        <v>59</v>
      </c>
      <c r="I15" s="176"/>
      <c r="J15" s="176"/>
      <c r="K15" s="176"/>
      <c r="L15" s="177"/>
      <c r="N15" s="175" t="s">
        <v>59</v>
      </c>
      <c r="O15" s="176"/>
      <c r="P15" s="176"/>
      <c r="Q15" s="176"/>
      <c r="R15" s="177"/>
      <c r="T15" s="175" t="s">
        <v>59</v>
      </c>
      <c r="U15" s="176"/>
      <c r="V15" s="176"/>
      <c r="W15" s="176"/>
      <c r="X15" s="177"/>
    </row>
    <row r="16" spans="2:24" x14ac:dyDescent="0.25">
      <c r="B16" s="178" t="s">
        <v>1</v>
      </c>
      <c r="C16" s="180">
        <v>2016</v>
      </c>
      <c r="D16" s="180">
        <v>2017</v>
      </c>
      <c r="E16" s="180">
        <v>2018</v>
      </c>
      <c r="F16" s="170" t="s">
        <v>16</v>
      </c>
      <c r="H16" s="178" t="s">
        <v>1</v>
      </c>
      <c r="I16" s="180">
        <v>2016</v>
      </c>
      <c r="J16" s="180">
        <v>2017</v>
      </c>
      <c r="K16" s="180">
        <v>2018</v>
      </c>
      <c r="L16" s="170" t="s">
        <v>16</v>
      </c>
      <c r="N16" s="178" t="s">
        <v>1</v>
      </c>
      <c r="O16" s="180">
        <v>2016</v>
      </c>
      <c r="P16" s="180">
        <v>2017</v>
      </c>
      <c r="Q16" s="180">
        <v>2018</v>
      </c>
      <c r="R16" s="170" t="s">
        <v>16</v>
      </c>
      <c r="T16" s="178" t="s">
        <v>1</v>
      </c>
      <c r="U16" s="180">
        <v>2016</v>
      </c>
      <c r="V16" s="180">
        <v>2017</v>
      </c>
      <c r="W16" s="180">
        <v>2018</v>
      </c>
      <c r="X16" s="170" t="s">
        <v>16</v>
      </c>
    </row>
    <row r="17" spans="2:24" ht="15.75" thickBot="1" x14ac:dyDescent="0.3">
      <c r="B17" s="184"/>
      <c r="C17" s="185"/>
      <c r="D17" s="185"/>
      <c r="E17" s="185"/>
      <c r="F17" s="171"/>
      <c r="H17" s="184"/>
      <c r="I17" s="185"/>
      <c r="J17" s="185"/>
      <c r="K17" s="185"/>
      <c r="L17" s="171"/>
      <c r="N17" s="179"/>
      <c r="O17" s="185"/>
      <c r="P17" s="185"/>
      <c r="Q17" s="185"/>
      <c r="R17" s="183"/>
      <c r="T17" s="179"/>
      <c r="U17" s="185"/>
      <c r="V17" s="185"/>
      <c r="W17" s="185"/>
      <c r="X17" s="183"/>
    </row>
    <row r="18" spans="2:24" x14ac:dyDescent="0.25">
      <c r="B18" s="36" t="s">
        <v>2</v>
      </c>
      <c r="C18" s="100" t="s">
        <v>15</v>
      </c>
      <c r="D18" s="100">
        <v>1.096774193548387</v>
      </c>
      <c r="E18" s="100">
        <v>3.5806451612903225</v>
      </c>
      <c r="F18" s="103" t="s">
        <v>15</v>
      </c>
      <c r="H18" s="2" t="s">
        <v>2</v>
      </c>
      <c r="I18" s="106">
        <v>11.774193548387096</v>
      </c>
      <c r="J18" s="106">
        <v>9.612903225806452</v>
      </c>
      <c r="K18" s="106">
        <v>11.580645161290322</v>
      </c>
      <c r="L18" s="98">
        <f>+K18/J18-1</f>
        <v>0.20469798657718119</v>
      </c>
      <c r="N18" s="54" t="s">
        <v>2</v>
      </c>
      <c r="O18" s="109" t="s">
        <v>15</v>
      </c>
      <c r="P18" s="109">
        <v>2.161290322580645</v>
      </c>
      <c r="Q18" s="109">
        <v>3.3870967741935485</v>
      </c>
      <c r="R18" s="90">
        <f>+Q18/P18-1</f>
        <v>0.56716417910447769</v>
      </c>
      <c r="T18" s="54" t="s">
        <v>2</v>
      </c>
      <c r="U18" s="109" t="s">
        <v>15</v>
      </c>
      <c r="V18" s="109" t="s">
        <v>15</v>
      </c>
      <c r="W18" s="109" t="s">
        <v>15</v>
      </c>
      <c r="X18" s="112" t="s">
        <v>15</v>
      </c>
    </row>
    <row r="19" spans="2:24" x14ac:dyDescent="0.25">
      <c r="B19" s="6" t="s">
        <v>3</v>
      </c>
      <c r="C19" s="101" t="s">
        <v>15</v>
      </c>
      <c r="D19" s="101" t="s">
        <v>15</v>
      </c>
      <c r="E19" s="101">
        <v>1.9642857142857142</v>
      </c>
      <c r="F19" s="104" t="s">
        <v>15</v>
      </c>
      <c r="H19" s="6" t="s">
        <v>3</v>
      </c>
      <c r="I19" s="107">
        <v>13.310344827586206</v>
      </c>
      <c r="J19" s="107">
        <v>9.75</v>
      </c>
      <c r="K19" s="107">
        <v>20.785714285714285</v>
      </c>
      <c r="L19" s="94">
        <f t="shared" ref="L19:L29" si="0">+K19/J19-1</f>
        <v>1.1318681318681318</v>
      </c>
      <c r="N19" s="58" t="s">
        <v>3</v>
      </c>
      <c r="O19" s="110">
        <v>0.65517241379310343</v>
      </c>
      <c r="P19" s="110">
        <v>2.9642857142857144</v>
      </c>
      <c r="Q19" s="110">
        <v>5.5714285714285712</v>
      </c>
      <c r="R19" s="91">
        <f>+Q19/P19-1</f>
        <v>0.87951807228915646</v>
      </c>
      <c r="T19" s="58" t="s">
        <v>3</v>
      </c>
      <c r="U19" s="110" t="s">
        <v>15</v>
      </c>
      <c r="V19" s="110" t="s">
        <v>15</v>
      </c>
      <c r="W19" s="110" t="s">
        <v>15</v>
      </c>
      <c r="X19" s="164" t="s">
        <v>15</v>
      </c>
    </row>
    <row r="20" spans="2:24" x14ac:dyDescent="0.25">
      <c r="B20" s="6" t="s">
        <v>4</v>
      </c>
      <c r="C20" s="101" t="s">
        <v>15</v>
      </c>
      <c r="D20" s="101" t="s">
        <v>15</v>
      </c>
      <c r="E20" s="101">
        <v>0.93548387096774188</v>
      </c>
      <c r="F20" s="104" t="s">
        <v>15</v>
      </c>
      <c r="H20" s="6" t="s">
        <v>4</v>
      </c>
      <c r="I20" s="107">
        <v>8.129032258064516</v>
      </c>
      <c r="J20" s="107">
        <v>11.35483870967742</v>
      </c>
      <c r="K20" s="107">
        <v>13.483870967741936</v>
      </c>
      <c r="L20" s="94">
        <f t="shared" si="0"/>
        <v>0.1875</v>
      </c>
      <c r="N20" s="58" t="s">
        <v>4</v>
      </c>
      <c r="O20" s="110">
        <v>1.5483870967741935</v>
      </c>
      <c r="P20" s="110">
        <v>2.903225806451613</v>
      </c>
      <c r="Q20" s="110">
        <v>4.161290322580645</v>
      </c>
      <c r="R20" s="91">
        <f>+Q20/P20-1</f>
        <v>0.43333333333333335</v>
      </c>
      <c r="T20" s="58" t="s">
        <v>4</v>
      </c>
      <c r="U20" s="110" t="s">
        <v>15</v>
      </c>
      <c r="V20" s="110" t="s">
        <v>15</v>
      </c>
      <c r="W20" s="110" t="s">
        <v>15</v>
      </c>
      <c r="X20" s="164" t="s">
        <v>15</v>
      </c>
    </row>
    <row r="21" spans="2:24" x14ac:dyDescent="0.25">
      <c r="B21" s="6" t="s">
        <v>5</v>
      </c>
      <c r="C21" s="101">
        <v>0.66666666666666663</v>
      </c>
      <c r="D21" s="101" t="s">
        <v>15</v>
      </c>
      <c r="E21" s="101">
        <v>0.8666666666666667</v>
      </c>
      <c r="F21" s="104" t="s">
        <v>15</v>
      </c>
      <c r="H21" s="6" t="s">
        <v>5</v>
      </c>
      <c r="I21" s="107">
        <v>11.666666666666666</v>
      </c>
      <c r="J21" s="107">
        <v>10.199999999999999</v>
      </c>
      <c r="K21" s="107">
        <v>16.533333333333335</v>
      </c>
      <c r="L21" s="94">
        <f t="shared" si="0"/>
        <v>0.6209150326797388</v>
      </c>
      <c r="N21" s="58" t="s">
        <v>5</v>
      </c>
      <c r="O21" s="110">
        <v>0.93333333333333335</v>
      </c>
      <c r="P21" s="110">
        <v>2.4333333333333331</v>
      </c>
      <c r="Q21" s="110">
        <v>2.7333333333333334</v>
      </c>
      <c r="R21" s="91">
        <f>+Q21/P21-1</f>
        <v>0.12328767123287676</v>
      </c>
      <c r="T21" s="58" t="s">
        <v>5</v>
      </c>
      <c r="U21" s="110" t="s">
        <v>15</v>
      </c>
      <c r="V21" s="110" t="s">
        <v>15</v>
      </c>
      <c r="W21" s="110" t="s">
        <v>15</v>
      </c>
      <c r="X21" s="164" t="s">
        <v>15</v>
      </c>
    </row>
    <row r="22" spans="2:24" x14ac:dyDescent="0.25">
      <c r="B22" s="6" t="s">
        <v>6</v>
      </c>
      <c r="C22" s="101">
        <v>0.54838709677419351</v>
      </c>
      <c r="D22" s="101">
        <v>0.77419354838709675</v>
      </c>
      <c r="E22" s="101">
        <v>1.7096774193548387</v>
      </c>
      <c r="F22" s="104">
        <f t="shared" ref="F22:F29" si="1">+E22/D22-1</f>
        <v>1.2083333333333335</v>
      </c>
      <c r="H22" s="6" t="s">
        <v>6</v>
      </c>
      <c r="I22" s="107">
        <v>8.2903225806451619</v>
      </c>
      <c r="J22" s="107">
        <v>9.9677419354838701</v>
      </c>
      <c r="K22" s="107">
        <v>20.870967741935484</v>
      </c>
      <c r="L22" s="94">
        <f t="shared" si="0"/>
        <v>1.0938511326860842</v>
      </c>
      <c r="N22" s="58" t="s">
        <v>6</v>
      </c>
      <c r="O22" s="110">
        <v>0.74193548387096775</v>
      </c>
      <c r="P22" s="110">
        <v>2.4193548387096775</v>
      </c>
      <c r="Q22" s="110">
        <v>5.193548387096774</v>
      </c>
      <c r="R22" s="91">
        <f>+Q22/P22-1</f>
        <v>1.1466666666666665</v>
      </c>
      <c r="T22" s="58" t="s">
        <v>6</v>
      </c>
      <c r="U22" s="110" t="s">
        <v>15</v>
      </c>
      <c r="V22" s="110" t="s">
        <v>15</v>
      </c>
      <c r="W22" s="110" t="s">
        <v>15</v>
      </c>
      <c r="X22" s="164" t="s">
        <v>15</v>
      </c>
    </row>
    <row r="23" spans="2:24" x14ac:dyDescent="0.25">
      <c r="B23" s="6" t="s">
        <v>7</v>
      </c>
      <c r="C23" s="101" t="s">
        <v>15</v>
      </c>
      <c r="D23" s="101">
        <v>1.1666666666666667</v>
      </c>
      <c r="E23" s="101">
        <v>1.5666666666666667</v>
      </c>
      <c r="F23" s="104" t="s">
        <v>15</v>
      </c>
      <c r="H23" s="6" t="s">
        <v>7</v>
      </c>
      <c r="I23" s="107">
        <v>5.8666666666666663</v>
      </c>
      <c r="J23" s="107">
        <v>13.166666666666666</v>
      </c>
      <c r="K23" s="107">
        <v>13.033333333333333</v>
      </c>
      <c r="L23" s="94">
        <f t="shared" si="0"/>
        <v>-1.0126582278480956E-2</v>
      </c>
      <c r="N23" s="58" t="s">
        <v>7</v>
      </c>
      <c r="O23" s="110">
        <v>1.5333333333333334</v>
      </c>
      <c r="P23" s="110">
        <v>3.6</v>
      </c>
      <c r="Q23" s="110">
        <v>5.9666666666666668</v>
      </c>
      <c r="R23" s="91">
        <f t="shared" ref="R23:R29" si="2">+Q23/P23-1</f>
        <v>0.65740740740740744</v>
      </c>
      <c r="T23" s="58" t="s">
        <v>7</v>
      </c>
      <c r="U23" s="110" t="s">
        <v>15</v>
      </c>
      <c r="V23" s="110" t="s">
        <v>15</v>
      </c>
      <c r="W23" s="110" t="s">
        <v>15</v>
      </c>
      <c r="X23" s="164" t="s">
        <v>15</v>
      </c>
    </row>
    <row r="24" spans="2:24" x14ac:dyDescent="0.25">
      <c r="B24" s="6" t="s">
        <v>8</v>
      </c>
      <c r="C24" s="101" t="s">
        <v>15</v>
      </c>
      <c r="D24" s="101">
        <v>1.096774193548387</v>
      </c>
      <c r="E24" s="101">
        <v>1.6129032258064515</v>
      </c>
      <c r="F24" s="104" t="s">
        <v>15</v>
      </c>
      <c r="H24" s="6" t="s">
        <v>8</v>
      </c>
      <c r="I24" s="107">
        <v>8.8387096774193541</v>
      </c>
      <c r="J24" s="107">
        <v>16.06451612903226</v>
      </c>
      <c r="K24" s="107">
        <v>14.32258064516129</v>
      </c>
      <c r="L24" s="94">
        <f t="shared" si="0"/>
        <v>-0.10843373493975916</v>
      </c>
      <c r="N24" s="58" t="s">
        <v>8</v>
      </c>
      <c r="O24" s="110">
        <v>2.6129032258064515</v>
      </c>
      <c r="P24" s="110">
        <v>3.4193548387096775</v>
      </c>
      <c r="Q24" s="110">
        <v>4.387096774193548</v>
      </c>
      <c r="R24" s="91">
        <f t="shared" si="2"/>
        <v>0.28301886792452824</v>
      </c>
      <c r="T24" s="58" t="s">
        <v>8</v>
      </c>
      <c r="U24" s="110" t="s">
        <v>15</v>
      </c>
      <c r="V24" s="110" t="s">
        <v>15</v>
      </c>
      <c r="W24" s="110" t="s">
        <v>15</v>
      </c>
      <c r="X24" s="164" t="s">
        <v>15</v>
      </c>
    </row>
    <row r="25" spans="2:24" x14ac:dyDescent="0.25">
      <c r="B25" s="6" t="s">
        <v>9</v>
      </c>
      <c r="C25" s="101" t="s">
        <v>15</v>
      </c>
      <c r="D25" s="101">
        <v>1.4838709677419355</v>
      </c>
      <c r="E25" s="101">
        <v>0.967741935483871</v>
      </c>
      <c r="F25" s="104" t="s">
        <v>15</v>
      </c>
      <c r="H25" s="6" t="s">
        <v>9</v>
      </c>
      <c r="I25" s="107">
        <v>11.03225806451613</v>
      </c>
      <c r="J25" s="107">
        <v>18.129032258064516</v>
      </c>
      <c r="K25" s="107">
        <v>16.870967741935484</v>
      </c>
      <c r="L25" s="94">
        <f t="shared" si="0"/>
        <v>-6.9395017793594249E-2</v>
      </c>
      <c r="N25" s="58" t="s">
        <v>9</v>
      </c>
      <c r="O25" s="110">
        <v>3.064516129032258</v>
      </c>
      <c r="P25" s="110">
        <v>4.645161290322581</v>
      </c>
      <c r="Q25" s="110">
        <v>5.387096774193548</v>
      </c>
      <c r="R25" s="91">
        <f t="shared" si="2"/>
        <v>0.1597222222222221</v>
      </c>
      <c r="T25" s="58" t="s">
        <v>9</v>
      </c>
      <c r="U25" s="110" t="s">
        <v>15</v>
      </c>
      <c r="V25" s="110" t="s">
        <v>15</v>
      </c>
      <c r="W25" s="110" t="s">
        <v>15</v>
      </c>
      <c r="X25" s="164" t="s">
        <v>15</v>
      </c>
    </row>
    <row r="26" spans="2:24" x14ac:dyDescent="0.25">
      <c r="B26" s="6" t="s">
        <v>10</v>
      </c>
      <c r="C26" s="101" t="s">
        <v>15</v>
      </c>
      <c r="D26" s="101">
        <v>1.6</v>
      </c>
      <c r="E26" s="101">
        <v>1.5666666666666667</v>
      </c>
      <c r="F26" s="104" t="s">
        <v>15</v>
      </c>
      <c r="H26" s="6" t="s">
        <v>10</v>
      </c>
      <c r="I26" s="107">
        <v>7.4</v>
      </c>
      <c r="J26" s="107">
        <v>18.7</v>
      </c>
      <c r="K26" s="107">
        <v>14.533333333333333</v>
      </c>
      <c r="L26" s="94">
        <f t="shared" si="0"/>
        <v>-0.22281639928698749</v>
      </c>
      <c r="N26" s="58" t="s">
        <v>10</v>
      </c>
      <c r="O26" s="110">
        <v>2.2666666666666666</v>
      </c>
      <c r="P26" s="110">
        <v>5.666666666666667</v>
      </c>
      <c r="Q26" s="110">
        <v>6</v>
      </c>
      <c r="R26" s="91">
        <f t="shared" si="2"/>
        <v>5.8823529411764719E-2</v>
      </c>
      <c r="T26" s="58" t="s">
        <v>10</v>
      </c>
      <c r="U26" s="110" t="s">
        <v>15</v>
      </c>
      <c r="V26" s="110" t="s">
        <v>15</v>
      </c>
      <c r="W26" s="110">
        <v>1</v>
      </c>
      <c r="X26" s="164" t="s">
        <v>15</v>
      </c>
    </row>
    <row r="27" spans="2:24" x14ac:dyDescent="0.25">
      <c r="B27" s="6" t="s">
        <v>11</v>
      </c>
      <c r="C27" s="101" t="s">
        <v>15</v>
      </c>
      <c r="D27" s="101">
        <v>1.8387096774193548</v>
      </c>
      <c r="E27" s="101">
        <v>0.64516129032258063</v>
      </c>
      <c r="F27" s="104" t="s">
        <v>15</v>
      </c>
      <c r="H27" s="6" t="s">
        <v>11</v>
      </c>
      <c r="I27" s="107">
        <v>5.225806451612903</v>
      </c>
      <c r="J27" s="107">
        <v>15.483870967741936</v>
      </c>
      <c r="K27" s="107">
        <v>16.29032258064516</v>
      </c>
      <c r="L27" s="94">
        <f t="shared" si="0"/>
        <v>5.2083333333333259E-2</v>
      </c>
      <c r="N27" s="58" t="s">
        <v>11</v>
      </c>
      <c r="O27" s="110">
        <v>2.129032258064516</v>
      </c>
      <c r="P27" s="110">
        <v>4.4838709677419351</v>
      </c>
      <c r="Q27" s="110">
        <v>4</v>
      </c>
      <c r="R27" s="91">
        <f t="shared" si="2"/>
        <v>-0.10791366906474809</v>
      </c>
      <c r="T27" s="58" t="s">
        <v>11</v>
      </c>
      <c r="U27" s="110" t="s">
        <v>15</v>
      </c>
      <c r="V27" s="110" t="s">
        <v>15</v>
      </c>
      <c r="W27" s="110">
        <v>1</v>
      </c>
      <c r="X27" s="164" t="s">
        <v>15</v>
      </c>
    </row>
    <row r="28" spans="2:24" x14ac:dyDescent="0.25">
      <c r="B28" s="6" t="s">
        <v>12</v>
      </c>
      <c r="C28" s="101" t="s">
        <v>15</v>
      </c>
      <c r="D28" s="101">
        <v>3.1</v>
      </c>
      <c r="E28" s="101">
        <v>2.1333333333333333</v>
      </c>
      <c r="F28" s="104" t="s">
        <v>15</v>
      </c>
      <c r="H28" s="6" t="s">
        <v>12</v>
      </c>
      <c r="I28" s="107">
        <v>6.2</v>
      </c>
      <c r="J28" s="107">
        <v>17.366666666666667</v>
      </c>
      <c r="K28" s="107">
        <v>15.1</v>
      </c>
      <c r="L28" s="94">
        <f t="shared" si="0"/>
        <v>-0.13051823416506725</v>
      </c>
      <c r="N28" s="58" t="s">
        <v>12</v>
      </c>
      <c r="O28" s="110">
        <v>14</v>
      </c>
      <c r="P28" s="110">
        <v>6.333333333333333</v>
      </c>
      <c r="Q28" s="110">
        <v>4.0999999999999996</v>
      </c>
      <c r="R28" s="91">
        <f t="shared" si="2"/>
        <v>-0.35263157894736841</v>
      </c>
      <c r="T28" s="58" t="s">
        <v>12</v>
      </c>
      <c r="U28" s="110" t="s">
        <v>15</v>
      </c>
      <c r="V28" s="110">
        <v>0.5</v>
      </c>
      <c r="W28" s="110">
        <v>0.93333333333333335</v>
      </c>
      <c r="X28" s="164">
        <f t="shared" ref="X28" si="3">+W28/V28-1</f>
        <v>0.8666666666666667</v>
      </c>
    </row>
    <row r="29" spans="2:24" ht="15.75" thickBot="1" x14ac:dyDescent="0.3">
      <c r="B29" s="7" t="s">
        <v>13</v>
      </c>
      <c r="C29" s="102">
        <v>1.8387096774193548</v>
      </c>
      <c r="D29" s="102">
        <v>1.8387096774193548</v>
      </c>
      <c r="E29" s="102">
        <v>1.7419354838709677</v>
      </c>
      <c r="F29" s="105">
        <f t="shared" si="1"/>
        <v>-5.2631578947368363E-2</v>
      </c>
      <c r="H29" s="7" t="s">
        <v>13</v>
      </c>
      <c r="I29" s="108">
        <v>14.838709677419354</v>
      </c>
      <c r="J29" s="108">
        <v>12.548387096774194</v>
      </c>
      <c r="K29" s="108">
        <v>12.903225806451612</v>
      </c>
      <c r="L29" s="95">
        <f t="shared" si="0"/>
        <v>2.8277634961439535E-2</v>
      </c>
      <c r="N29" s="60" t="s">
        <v>13</v>
      </c>
      <c r="O29" s="111">
        <v>2.4838709677419355</v>
      </c>
      <c r="P29" s="111">
        <v>4.225806451612903</v>
      </c>
      <c r="Q29" s="111">
        <v>4.032258064516129</v>
      </c>
      <c r="R29" s="92">
        <f t="shared" si="2"/>
        <v>-4.5801526717557217E-2</v>
      </c>
      <c r="T29" s="60" t="s">
        <v>13</v>
      </c>
      <c r="U29" s="111" t="s">
        <v>15</v>
      </c>
      <c r="V29" s="111" t="s">
        <v>15</v>
      </c>
      <c r="W29" s="111">
        <v>0.83870967741935487</v>
      </c>
      <c r="X29" s="165" t="s">
        <v>15</v>
      </c>
    </row>
    <row r="30" spans="2:24" ht="15.75" thickBot="1" x14ac:dyDescent="0.3"/>
    <row r="31" spans="2:24" x14ac:dyDescent="0.25">
      <c r="B31" s="172" t="s">
        <v>55</v>
      </c>
      <c r="C31" s="173"/>
      <c r="D31" s="173"/>
      <c r="E31" s="173"/>
      <c r="F31" s="174"/>
      <c r="H31" s="172" t="s">
        <v>57</v>
      </c>
      <c r="I31" s="173"/>
      <c r="J31" s="173"/>
      <c r="K31" s="173"/>
      <c r="L31" s="174"/>
      <c r="N31" s="172" t="s">
        <v>104</v>
      </c>
      <c r="O31" s="173"/>
      <c r="P31" s="173"/>
      <c r="Q31" s="173"/>
      <c r="R31" s="174"/>
    </row>
    <row r="32" spans="2:24" ht="15.75" thickBot="1" x14ac:dyDescent="0.3">
      <c r="B32" s="175" t="s">
        <v>59</v>
      </c>
      <c r="C32" s="176"/>
      <c r="D32" s="176"/>
      <c r="E32" s="176"/>
      <c r="F32" s="177"/>
      <c r="H32" s="175" t="s">
        <v>59</v>
      </c>
      <c r="I32" s="176"/>
      <c r="J32" s="176"/>
      <c r="K32" s="176"/>
      <c r="L32" s="177"/>
      <c r="N32" s="175" t="s">
        <v>59</v>
      </c>
      <c r="O32" s="176"/>
      <c r="P32" s="176"/>
      <c r="Q32" s="176"/>
      <c r="R32" s="177"/>
    </row>
    <row r="33" spans="2:18" x14ac:dyDescent="0.25">
      <c r="B33" s="178" t="s">
        <v>1</v>
      </c>
      <c r="C33" s="180">
        <v>2016</v>
      </c>
      <c r="D33" s="180">
        <v>2017</v>
      </c>
      <c r="E33" s="180">
        <v>2018</v>
      </c>
      <c r="F33" s="170" t="s">
        <v>16</v>
      </c>
      <c r="H33" s="178" t="s">
        <v>1</v>
      </c>
      <c r="I33" s="180">
        <v>2016</v>
      </c>
      <c r="J33" s="180">
        <v>2017</v>
      </c>
      <c r="K33" s="180">
        <v>2018</v>
      </c>
      <c r="L33" s="170" t="s">
        <v>16</v>
      </c>
      <c r="N33" s="178" t="s">
        <v>1</v>
      </c>
      <c r="O33" s="180">
        <v>2016</v>
      </c>
      <c r="P33" s="180">
        <v>2017</v>
      </c>
      <c r="Q33" s="180">
        <v>2018</v>
      </c>
      <c r="R33" s="170" t="s">
        <v>16</v>
      </c>
    </row>
    <row r="34" spans="2:18" ht="15.75" thickBot="1" x14ac:dyDescent="0.3">
      <c r="B34" s="184"/>
      <c r="C34" s="185"/>
      <c r="D34" s="185"/>
      <c r="E34" s="185"/>
      <c r="F34" s="171"/>
      <c r="H34" s="184"/>
      <c r="I34" s="185"/>
      <c r="J34" s="185"/>
      <c r="K34" s="185"/>
      <c r="L34" s="171"/>
      <c r="N34" s="179"/>
      <c r="O34" s="185"/>
      <c r="P34" s="185"/>
      <c r="Q34" s="185"/>
      <c r="R34" s="183"/>
    </row>
    <row r="35" spans="2:18" x14ac:dyDescent="0.25">
      <c r="B35" s="2" t="s">
        <v>2</v>
      </c>
      <c r="C35" s="106">
        <v>1.967741935483871</v>
      </c>
      <c r="D35" s="106" t="s">
        <v>15</v>
      </c>
      <c r="E35" s="106">
        <v>1.4838709677419355</v>
      </c>
      <c r="F35" s="113" t="s">
        <v>15</v>
      </c>
      <c r="H35" s="2" t="s">
        <v>2</v>
      </c>
      <c r="I35" s="106">
        <v>8.5806451612903221</v>
      </c>
      <c r="J35" s="97">
        <v>10.548387096774194</v>
      </c>
      <c r="K35" s="97">
        <v>11.161290322580646</v>
      </c>
      <c r="L35" s="98">
        <f>+K35/J35-1</f>
        <v>5.8103975535168217E-2</v>
      </c>
      <c r="N35" s="54" t="s">
        <v>2</v>
      </c>
      <c r="O35" s="109">
        <v>0</v>
      </c>
      <c r="P35" s="109">
        <v>0</v>
      </c>
      <c r="Q35" s="109" t="s">
        <v>15</v>
      </c>
      <c r="R35" s="112" t="s">
        <v>15</v>
      </c>
    </row>
    <row r="36" spans="2:18" x14ac:dyDescent="0.25">
      <c r="B36" s="6" t="s">
        <v>3</v>
      </c>
      <c r="C36" s="107">
        <v>1.7586206896551724</v>
      </c>
      <c r="D36" s="107">
        <v>0.6785714285714286</v>
      </c>
      <c r="E36" s="107" t="s">
        <v>15</v>
      </c>
      <c r="F36" s="104" t="s">
        <v>15</v>
      </c>
      <c r="H36" s="6" t="s">
        <v>3</v>
      </c>
      <c r="I36" s="96">
        <v>12.620689655172415</v>
      </c>
      <c r="J36" s="96">
        <v>8.0714285714285712</v>
      </c>
      <c r="K36" s="96">
        <v>9.25</v>
      </c>
      <c r="L36" s="94">
        <f t="shared" ref="L36:L46" si="4">+K36/J36-1</f>
        <v>0.14601769911504436</v>
      </c>
      <c r="N36" s="58" t="s">
        <v>3</v>
      </c>
      <c r="O36" s="110">
        <v>0</v>
      </c>
      <c r="P36" s="110">
        <v>0</v>
      </c>
      <c r="Q36" s="110" t="s">
        <v>15</v>
      </c>
      <c r="R36" s="164" t="s">
        <v>15</v>
      </c>
    </row>
    <row r="37" spans="2:18" x14ac:dyDescent="0.25">
      <c r="B37" s="6" t="s">
        <v>4</v>
      </c>
      <c r="C37" s="107">
        <v>1.7096774193548387</v>
      </c>
      <c r="D37" s="107">
        <v>1.8064516129032258</v>
      </c>
      <c r="E37" s="107">
        <v>0.67741935483870963</v>
      </c>
      <c r="F37" s="104">
        <f t="shared" ref="F37:F46" si="5">+E37/D37-1</f>
        <v>-0.625</v>
      </c>
      <c r="H37" s="6" t="s">
        <v>4</v>
      </c>
      <c r="I37" s="96">
        <v>12.03225806451613</v>
      </c>
      <c r="J37" s="96">
        <v>9.3548387096774199</v>
      </c>
      <c r="K37" s="96">
        <v>4.967741935483871</v>
      </c>
      <c r="L37" s="94">
        <f t="shared" si="4"/>
        <v>-0.46896551724137936</v>
      </c>
      <c r="N37" s="58" t="s">
        <v>4</v>
      </c>
      <c r="O37" s="110">
        <v>0</v>
      </c>
      <c r="P37" s="110">
        <v>0</v>
      </c>
      <c r="Q37" s="110" t="s">
        <v>15</v>
      </c>
      <c r="R37" s="164" t="s">
        <v>15</v>
      </c>
    </row>
    <row r="38" spans="2:18" x14ac:dyDescent="0.25">
      <c r="B38" s="6" t="s">
        <v>5</v>
      </c>
      <c r="C38" s="107">
        <v>1</v>
      </c>
      <c r="D38" s="107">
        <v>2.4333333333333331</v>
      </c>
      <c r="E38" s="107">
        <v>1.1000000000000001</v>
      </c>
      <c r="F38" s="104">
        <f t="shared" si="5"/>
        <v>-0.54794520547945202</v>
      </c>
      <c r="H38" s="6" t="s">
        <v>5</v>
      </c>
      <c r="I38" s="96">
        <v>10.366666666666667</v>
      </c>
      <c r="J38" s="96">
        <v>11.866666666666667</v>
      </c>
      <c r="K38" s="96">
        <v>6.5</v>
      </c>
      <c r="L38" s="94">
        <f t="shared" si="4"/>
        <v>-0.452247191011236</v>
      </c>
      <c r="N38" s="58" t="s">
        <v>5</v>
      </c>
      <c r="O38" s="110">
        <v>0</v>
      </c>
      <c r="P38" s="110">
        <v>0</v>
      </c>
      <c r="Q38" s="110" t="s">
        <v>15</v>
      </c>
      <c r="R38" s="164" t="s">
        <v>15</v>
      </c>
    </row>
    <row r="39" spans="2:18" x14ac:dyDescent="0.25">
      <c r="B39" s="6" t="s">
        <v>6</v>
      </c>
      <c r="C39" s="107">
        <v>0.80645161290322576</v>
      </c>
      <c r="D39" s="107">
        <v>3.064516129032258</v>
      </c>
      <c r="E39" s="107">
        <v>0.64516129032258063</v>
      </c>
      <c r="F39" s="104">
        <f t="shared" si="5"/>
        <v>-0.78947368421052633</v>
      </c>
      <c r="H39" s="6" t="s">
        <v>6</v>
      </c>
      <c r="I39" s="96">
        <v>10.290322580645162</v>
      </c>
      <c r="J39" s="96">
        <v>6.612903225806452</v>
      </c>
      <c r="K39" s="96">
        <v>8.4838709677419359</v>
      </c>
      <c r="L39" s="94">
        <f t="shared" si="4"/>
        <v>0.28292682926829271</v>
      </c>
      <c r="N39" s="58" t="s">
        <v>6</v>
      </c>
      <c r="O39" s="110">
        <v>0</v>
      </c>
      <c r="P39" s="110">
        <v>0</v>
      </c>
      <c r="Q39" s="110" t="s">
        <v>15</v>
      </c>
      <c r="R39" s="164" t="s">
        <v>15</v>
      </c>
    </row>
    <row r="40" spans="2:18" x14ac:dyDescent="0.25">
      <c r="B40" s="6" t="s">
        <v>7</v>
      </c>
      <c r="C40" s="107">
        <v>0.6333333333333333</v>
      </c>
      <c r="D40" s="107" t="s">
        <v>15</v>
      </c>
      <c r="E40" s="107">
        <v>0.56666666666666665</v>
      </c>
      <c r="F40" s="104" t="s">
        <v>15</v>
      </c>
      <c r="H40" s="6" t="s">
        <v>7</v>
      </c>
      <c r="I40" s="96">
        <v>8.1666666666666661</v>
      </c>
      <c r="J40" s="96">
        <v>9.8666666666666671</v>
      </c>
      <c r="K40" s="96">
        <v>6.5666666666666664</v>
      </c>
      <c r="L40" s="94">
        <f t="shared" si="4"/>
        <v>-0.33445945945945954</v>
      </c>
      <c r="N40" s="58" t="s">
        <v>7</v>
      </c>
      <c r="O40" s="110">
        <v>0</v>
      </c>
      <c r="P40" s="110">
        <v>0</v>
      </c>
      <c r="Q40" s="110" t="s">
        <v>15</v>
      </c>
      <c r="R40" s="164" t="s">
        <v>15</v>
      </c>
    </row>
    <row r="41" spans="2:18" x14ac:dyDescent="0.25">
      <c r="B41" s="6" t="s">
        <v>8</v>
      </c>
      <c r="C41" s="107" t="s">
        <v>15</v>
      </c>
      <c r="D41" s="107" t="s">
        <v>15</v>
      </c>
      <c r="E41" s="107">
        <v>0.93548387096774188</v>
      </c>
      <c r="F41" s="104" t="s">
        <v>15</v>
      </c>
      <c r="H41" s="6" t="s">
        <v>8</v>
      </c>
      <c r="I41" s="96">
        <v>8.32258064516129</v>
      </c>
      <c r="J41" s="96">
        <v>11.193548387096774</v>
      </c>
      <c r="K41" s="96">
        <v>5.290322580645161</v>
      </c>
      <c r="L41" s="94">
        <f t="shared" si="4"/>
        <v>-0.52737752161383289</v>
      </c>
      <c r="N41" s="58" t="s">
        <v>8</v>
      </c>
      <c r="O41" s="110">
        <v>0</v>
      </c>
      <c r="P41" s="110">
        <v>0</v>
      </c>
      <c r="Q41" s="110">
        <v>0.7</v>
      </c>
      <c r="R41" s="164" t="s">
        <v>15</v>
      </c>
    </row>
    <row r="42" spans="2:18" x14ac:dyDescent="0.25">
      <c r="B42" s="6" t="s">
        <v>9</v>
      </c>
      <c r="C42" s="107" t="s">
        <v>15</v>
      </c>
      <c r="D42" s="107">
        <v>3.129032258064516</v>
      </c>
      <c r="E42" s="107">
        <v>0.90322580645161288</v>
      </c>
      <c r="F42" s="104">
        <f>+E42/D42-1</f>
        <v>-0.71134020618556693</v>
      </c>
      <c r="H42" s="6" t="s">
        <v>9</v>
      </c>
      <c r="I42" s="96">
        <v>7.709677419354839</v>
      </c>
      <c r="J42" s="96">
        <v>8.741935483870968</v>
      </c>
      <c r="K42" s="96">
        <v>6.225806451612903</v>
      </c>
      <c r="L42" s="94">
        <f t="shared" si="4"/>
        <v>-0.28782287822878228</v>
      </c>
      <c r="N42" s="58" t="s">
        <v>9</v>
      </c>
      <c r="O42" s="110">
        <v>0</v>
      </c>
      <c r="P42" s="110">
        <v>0</v>
      </c>
      <c r="Q42" s="110" t="s">
        <v>15</v>
      </c>
      <c r="R42" s="164" t="s">
        <v>15</v>
      </c>
    </row>
    <row r="43" spans="2:18" x14ac:dyDescent="0.25">
      <c r="B43" s="6" t="s">
        <v>10</v>
      </c>
      <c r="C43" s="107" t="s">
        <v>15</v>
      </c>
      <c r="D43" s="107" t="s">
        <v>15</v>
      </c>
      <c r="E43" s="107">
        <v>0.66666666666666663</v>
      </c>
      <c r="F43" s="104" t="s">
        <v>15</v>
      </c>
      <c r="H43" s="6" t="s">
        <v>10</v>
      </c>
      <c r="I43" s="96">
        <v>8.8333333333333339</v>
      </c>
      <c r="J43" s="96">
        <v>8.2666666666666675</v>
      </c>
      <c r="K43" s="96">
        <v>5.7666666666666666</v>
      </c>
      <c r="L43" s="94">
        <f t="shared" si="4"/>
        <v>-0.30241935483870974</v>
      </c>
      <c r="N43" s="58" t="s">
        <v>10</v>
      </c>
      <c r="O43" s="110">
        <v>0</v>
      </c>
      <c r="P43" s="110">
        <v>0</v>
      </c>
      <c r="Q43" s="110" t="s">
        <v>15</v>
      </c>
      <c r="R43" s="164" t="s">
        <v>15</v>
      </c>
    </row>
    <row r="44" spans="2:18" x14ac:dyDescent="0.25">
      <c r="B44" s="6" t="s">
        <v>11</v>
      </c>
      <c r="C44" s="107" t="s">
        <v>15</v>
      </c>
      <c r="D44" s="107">
        <v>0.74193548387096775</v>
      </c>
      <c r="E44" s="107">
        <v>0.74193548387096775</v>
      </c>
      <c r="F44" s="104">
        <f>+E44/D44-1</f>
        <v>0</v>
      </c>
      <c r="H44" s="6" t="s">
        <v>11</v>
      </c>
      <c r="I44" s="96">
        <v>9.258064516129032</v>
      </c>
      <c r="J44" s="96">
        <v>10.612903225806452</v>
      </c>
      <c r="K44" s="96">
        <v>5.290322580645161</v>
      </c>
      <c r="L44" s="94">
        <f t="shared" si="4"/>
        <v>-0.50151975683890582</v>
      </c>
      <c r="N44" s="58" t="s">
        <v>11</v>
      </c>
      <c r="O44" s="110">
        <v>0</v>
      </c>
      <c r="P44" s="110">
        <v>0</v>
      </c>
      <c r="Q44" s="110" t="s">
        <v>15</v>
      </c>
      <c r="R44" s="164" t="s">
        <v>15</v>
      </c>
    </row>
    <row r="45" spans="2:18" x14ac:dyDescent="0.25">
      <c r="B45" s="6" t="s">
        <v>12</v>
      </c>
      <c r="C45" s="107">
        <v>0.83333333333333337</v>
      </c>
      <c r="D45" s="107">
        <v>2.0333333333333332</v>
      </c>
      <c r="E45" s="107">
        <v>2.0666666666666669</v>
      </c>
      <c r="F45" s="104">
        <f t="shared" si="5"/>
        <v>1.639344262295106E-2</v>
      </c>
      <c r="H45" s="6" t="s">
        <v>12</v>
      </c>
      <c r="I45" s="96">
        <v>9</v>
      </c>
      <c r="J45" s="96">
        <v>13.933333333333334</v>
      </c>
      <c r="K45" s="96">
        <v>12.8</v>
      </c>
      <c r="L45" s="94">
        <f t="shared" si="4"/>
        <v>-8.1339712918660267E-2</v>
      </c>
      <c r="N45" s="58" t="s">
        <v>12</v>
      </c>
      <c r="O45" s="110">
        <v>0</v>
      </c>
      <c r="P45" s="110">
        <v>0</v>
      </c>
      <c r="Q45" s="110" t="s">
        <v>15</v>
      </c>
      <c r="R45" s="164" t="s">
        <v>15</v>
      </c>
    </row>
    <row r="46" spans="2:18" ht="15.75" thickBot="1" x14ac:dyDescent="0.3">
      <c r="B46" s="7" t="s">
        <v>13</v>
      </c>
      <c r="C46" s="108">
        <v>1.1612903225806452</v>
      </c>
      <c r="D46" s="108">
        <v>1.032258064516129</v>
      </c>
      <c r="E46" s="108">
        <v>2.3225806451612905</v>
      </c>
      <c r="F46" s="105">
        <f t="shared" si="5"/>
        <v>1.25</v>
      </c>
      <c r="H46" s="7" t="s">
        <v>13</v>
      </c>
      <c r="I46" s="99">
        <v>11.612903225806452</v>
      </c>
      <c r="J46" s="99">
        <v>12.451612903225806</v>
      </c>
      <c r="K46" s="99">
        <v>11.35483870967742</v>
      </c>
      <c r="L46" s="95">
        <f t="shared" si="4"/>
        <v>-8.8082901554404125E-2</v>
      </c>
      <c r="N46" s="60" t="s">
        <v>13</v>
      </c>
      <c r="O46" s="111">
        <v>0</v>
      </c>
      <c r="P46" s="111">
        <v>0</v>
      </c>
      <c r="Q46" s="111" t="s">
        <v>15</v>
      </c>
      <c r="R46" s="165" t="s">
        <v>15</v>
      </c>
    </row>
    <row r="47" spans="2:18" x14ac:dyDescent="0.25"/>
    <row r="48" spans="2:18" x14ac:dyDescent="0.25">
      <c r="H48" s="182" t="s">
        <v>96</v>
      </c>
      <c r="I48" s="182"/>
      <c r="J48" s="182"/>
      <c r="K48" s="182"/>
      <c r="L48" s="182"/>
      <c r="M48" s="182"/>
    </row>
    <row r="49" spans="8:13" x14ac:dyDescent="0.25">
      <c r="H49" s="182" t="s">
        <v>97</v>
      </c>
      <c r="I49" s="182"/>
      <c r="J49" s="182"/>
      <c r="K49" s="182"/>
      <c r="L49" s="182"/>
      <c r="M49" s="182"/>
    </row>
  </sheetData>
  <sheetProtection algorithmName="SHA-512" hashValue="p3wBA+g1RS4uALVH79oOw2bPi3p8nsY2quXrDIKA4Qkfnl99y5ePCY6ucBU4SXc6scw8RJKhD19cN/uNYM3z+w==" saltValue="jdJMSehtoItHVEiGl68qSg==" spinCount="100000" sheet="1" selectLockedCells="1" selectUnlockedCells="1"/>
  <mergeCells count="51">
    <mergeCell ref="B14:F14"/>
    <mergeCell ref="B15:F15"/>
    <mergeCell ref="B16:B17"/>
    <mergeCell ref="C16:C17"/>
    <mergeCell ref="D16:D17"/>
    <mergeCell ref="E16:E17"/>
    <mergeCell ref="F16:F17"/>
    <mergeCell ref="B31:F31"/>
    <mergeCell ref="B32:F32"/>
    <mergeCell ref="B33:B34"/>
    <mergeCell ref="C33:C34"/>
    <mergeCell ref="D33:D34"/>
    <mergeCell ref="E33:E34"/>
    <mergeCell ref="F33:F34"/>
    <mergeCell ref="H14:L14"/>
    <mergeCell ref="H15:L15"/>
    <mergeCell ref="H16:H17"/>
    <mergeCell ref="I16:I17"/>
    <mergeCell ref="J16:J17"/>
    <mergeCell ref="K16:K17"/>
    <mergeCell ref="L16:L17"/>
    <mergeCell ref="H31:L31"/>
    <mergeCell ref="H32:L32"/>
    <mergeCell ref="H33:H34"/>
    <mergeCell ref="I33:I34"/>
    <mergeCell ref="J33:J34"/>
    <mergeCell ref="K33:K34"/>
    <mergeCell ref="L33:L34"/>
    <mergeCell ref="H48:M48"/>
    <mergeCell ref="H49:M49"/>
    <mergeCell ref="N14:R14"/>
    <mergeCell ref="N15:R15"/>
    <mergeCell ref="N16:N17"/>
    <mergeCell ref="O16:O17"/>
    <mergeCell ref="P16:P17"/>
    <mergeCell ref="Q16:Q17"/>
    <mergeCell ref="R16:R17"/>
    <mergeCell ref="N31:R31"/>
    <mergeCell ref="N32:R32"/>
    <mergeCell ref="N33:N34"/>
    <mergeCell ref="O33:O34"/>
    <mergeCell ref="P33:P34"/>
    <mergeCell ref="Q33:Q34"/>
    <mergeCell ref="R33:R34"/>
    <mergeCell ref="T14:X14"/>
    <mergeCell ref="T15:X15"/>
    <mergeCell ref="T16:T17"/>
    <mergeCell ref="U16:U17"/>
    <mergeCell ref="V16:V17"/>
    <mergeCell ref="W16:W17"/>
    <mergeCell ref="X16:X1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90"/>
  <sheetViews>
    <sheetView showGridLines="0" showRowColHeaders="0" workbookViewId="0">
      <selection activeCell="C145" sqref="C145"/>
    </sheetView>
  </sheetViews>
  <sheetFormatPr baseColWidth="10" defaultColWidth="0" defaultRowHeight="15" zeroHeight="1" x14ac:dyDescent="0.25"/>
  <cols>
    <col min="1" max="1" width="11.42578125" customWidth="1"/>
    <col min="2" max="2" width="40.28515625" bestFit="1" customWidth="1"/>
    <col min="3" max="3" width="19.140625" bestFit="1" customWidth="1"/>
    <col min="4" max="4" width="17" customWidth="1"/>
    <col min="5" max="5" width="11.42578125" customWidth="1"/>
    <col min="6" max="6" width="18" bestFit="1" customWidth="1"/>
    <col min="7" max="7" width="16.42578125" customWidth="1"/>
    <col min="8" max="8" width="12.140625" customWidth="1"/>
    <col min="9" max="9" width="11.42578125" customWidth="1"/>
    <col min="10" max="10" width="22.5703125" customWidth="1"/>
    <col min="11" max="11" width="14.5703125" customWidth="1"/>
    <col min="12" max="12" width="16.42578125" customWidth="1"/>
    <col min="13" max="16384" width="11.42578125" hidden="1"/>
  </cols>
  <sheetData>
    <row r="1" spans="2:4" x14ac:dyDescent="0.25"/>
    <row r="2" spans="2:4" x14ac:dyDescent="0.25"/>
    <row r="3" spans="2:4" x14ac:dyDescent="0.25"/>
    <row r="4" spans="2:4" x14ac:dyDescent="0.25"/>
    <row r="5" spans="2:4" x14ac:dyDescent="0.25"/>
    <row r="6" spans="2:4" x14ac:dyDescent="0.25"/>
    <row r="7" spans="2:4" x14ac:dyDescent="0.25"/>
    <row r="8" spans="2:4" x14ac:dyDescent="0.25"/>
    <row r="9" spans="2:4" x14ac:dyDescent="0.25"/>
    <row r="10" spans="2:4" x14ac:dyDescent="0.25"/>
    <row r="11" spans="2:4" x14ac:dyDescent="0.25"/>
    <row r="12" spans="2:4" ht="15.75" thickBot="1" x14ac:dyDescent="0.3"/>
    <row r="13" spans="2:4" x14ac:dyDescent="0.25">
      <c r="B13" s="239" t="s">
        <v>109</v>
      </c>
      <c r="C13" s="240"/>
      <c r="D13" s="241"/>
    </row>
    <row r="14" spans="2:4" ht="15.75" thickBot="1" x14ac:dyDescent="0.3">
      <c r="B14" s="242"/>
      <c r="C14" s="243"/>
      <c r="D14" s="244"/>
    </row>
    <row r="15" spans="2:4" x14ac:dyDescent="0.25">
      <c r="B15" s="178" t="s">
        <v>40</v>
      </c>
      <c r="C15" s="168" t="s">
        <v>46</v>
      </c>
      <c r="D15" s="191" t="s">
        <v>60</v>
      </c>
    </row>
    <row r="16" spans="2:4" ht="15.75" thickBot="1" x14ac:dyDescent="0.3">
      <c r="B16" s="184"/>
      <c r="C16" s="204"/>
      <c r="D16" s="245"/>
    </row>
    <row r="17" spans="2:4" ht="24" customHeight="1" x14ac:dyDescent="0.25">
      <c r="B17" s="246">
        <v>2018</v>
      </c>
      <c r="C17" s="118" t="s">
        <v>0</v>
      </c>
      <c r="D17" s="119">
        <v>2877153</v>
      </c>
    </row>
    <row r="18" spans="2:4" ht="24" customHeight="1" x14ac:dyDescent="0.25">
      <c r="B18" s="187"/>
      <c r="C18" s="114" t="s">
        <v>14</v>
      </c>
      <c r="D18" s="115">
        <v>10805934</v>
      </c>
    </row>
    <row r="19" spans="2:4" ht="47.25" customHeight="1" thickBot="1" x14ac:dyDescent="0.3">
      <c r="B19" s="188"/>
      <c r="C19" s="116" t="s">
        <v>19</v>
      </c>
      <c r="D19" s="117">
        <v>7343545</v>
      </c>
    </row>
    <row r="20" spans="2:4" x14ac:dyDescent="0.25"/>
    <row r="21" spans="2:4" x14ac:dyDescent="0.25"/>
    <row r="22" spans="2:4" x14ac:dyDescent="0.25"/>
    <row r="23" spans="2:4" x14ac:dyDescent="0.25"/>
    <row r="24" spans="2:4" x14ac:dyDescent="0.25"/>
    <row r="25" spans="2:4" x14ac:dyDescent="0.25"/>
    <row r="26" spans="2:4" x14ac:dyDescent="0.25"/>
    <row r="27" spans="2:4" x14ac:dyDescent="0.25"/>
    <row r="28" spans="2:4" x14ac:dyDescent="0.25"/>
    <row r="29" spans="2:4" x14ac:dyDescent="0.25"/>
    <row r="30" spans="2:4" x14ac:dyDescent="0.25"/>
    <row r="31" spans="2:4" x14ac:dyDescent="0.25"/>
    <row r="32" spans="2:4" ht="15.75" thickBot="1" x14ac:dyDescent="0.3"/>
    <row r="33" spans="2:4" x14ac:dyDescent="0.25">
      <c r="B33" s="230" t="s">
        <v>61</v>
      </c>
      <c r="C33" s="231"/>
      <c r="D33" s="232"/>
    </row>
    <row r="34" spans="2:4" ht="15.75" thickBot="1" x14ac:dyDescent="0.3">
      <c r="B34" s="233" t="s">
        <v>62</v>
      </c>
      <c r="C34" s="234"/>
      <c r="D34" s="235"/>
    </row>
    <row r="35" spans="2:4" ht="15" customHeight="1" x14ac:dyDescent="0.25">
      <c r="B35" s="178" t="s">
        <v>63</v>
      </c>
      <c r="C35" s="236" t="s">
        <v>60</v>
      </c>
      <c r="D35" s="170" t="s">
        <v>70</v>
      </c>
    </row>
    <row r="36" spans="2:4" ht="15.75" thickBot="1" x14ac:dyDescent="0.3">
      <c r="B36" s="184"/>
      <c r="C36" s="238"/>
      <c r="D36" s="171"/>
    </row>
    <row r="37" spans="2:4" x14ac:dyDescent="0.25">
      <c r="B37" s="2" t="s">
        <v>64</v>
      </c>
      <c r="C37" s="3">
        <v>737721</v>
      </c>
      <c r="D37" s="83">
        <f>+C37/$C$44</f>
        <v>0.25640659360138301</v>
      </c>
    </row>
    <row r="38" spans="2:4" x14ac:dyDescent="0.25">
      <c r="B38" s="6" t="s">
        <v>65</v>
      </c>
      <c r="C38" s="5">
        <v>709016</v>
      </c>
      <c r="D38" s="76">
        <f t="shared" ref="D38:D44" si="0">+C38/$C$44</f>
        <v>0.24642971715442313</v>
      </c>
    </row>
    <row r="39" spans="2:4" x14ac:dyDescent="0.25">
      <c r="B39" s="6" t="s">
        <v>66</v>
      </c>
      <c r="C39" s="5">
        <v>214230</v>
      </c>
      <c r="D39" s="76">
        <f t="shared" si="0"/>
        <v>7.4459022512879919E-2</v>
      </c>
    </row>
    <row r="40" spans="2:4" x14ac:dyDescent="0.25">
      <c r="B40" s="6" t="s">
        <v>67</v>
      </c>
      <c r="C40" s="5">
        <v>173983</v>
      </c>
      <c r="D40" s="76">
        <f t="shared" si="0"/>
        <v>6.0470541538805898E-2</v>
      </c>
    </row>
    <row r="41" spans="2:4" x14ac:dyDescent="0.25">
      <c r="B41" s="6" t="s">
        <v>74</v>
      </c>
      <c r="C41" s="5">
        <v>11000</v>
      </c>
      <c r="D41" s="76">
        <f>+C41/$C$44</f>
        <v>3.8232238605315741E-3</v>
      </c>
    </row>
    <row r="42" spans="2:4" x14ac:dyDescent="0.25">
      <c r="B42" s="6" t="s">
        <v>105</v>
      </c>
      <c r="C42" s="5">
        <v>6000</v>
      </c>
      <c r="D42" s="76">
        <f>+C42/$C$44</f>
        <v>2.0853948330172224E-3</v>
      </c>
    </row>
    <row r="43" spans="2:4" x14ac:dyDescent="0.25">
      <c r="B43" s="6" t="s">
        <v>68</v>
      </c>
      <c r="C43" s="5">
        <v>1025203</v>
      </c>
      <c r="D43" s="76">
        <f t="shared" si="0"/>
        <v>0.35632550649895922</v>
      </c>
    </row>
    <row r="44" spans="2:4" ht="15.75" thickBot="1" x14ac:dyDescent="0.3">
      <c r="B44" s="120" t="s">
        <v>71</v>
      </c>
      <c r="C44" s="121">
        <f>+SUM(C37:C43)</f>
        <v>2877153</v>
      </c>
      <c r="D44" s="122">
        <f t="shared" si="0"/>
        <v>1</v>
      </c>
    </row>
    <row r="45" spans="2:4" x14ac:dyDescent="0.25">
      <c r="B45" s="126"/>
      <c r="C45" s="127"/>
      <c r="D45" s="128"/>
    </row>
    <row r="46" spans="2:4" ht="15.75" thickBot="1" x14ac:dyDescent="0.3">
      <c r="B46" s="126"/>
      <c r="C46" s="127"/>
      <c r="D46" s="128"/>
    </row>
    <row r="47" spans="2:4" x14ac:dyDescent="0.25">
      <c r="B47" s="230" t="s">
        <v>61</v>
      </c>
      <c r="C47" s="231"/>
      <c r="D47" s="232"/>
    </row>
    <row r="48" spans="2:4" ht="15.75" thickBot="1" x14ac:dyDescent="0.3">
      <c r="B48" s="233" t="s">
        <v>72</v>
      </c>
      <c r="C48" s="234"/>
      <c r="D48" s="235"/>
    </row>
    <row r="49" spans="2:4" x14ac:dyDescent="0.25">
      <c r="B49" s="178" t="s">
        <v>63</v>
      </c>
      <c r="C49" s="236" t="s">
        <v>60</v>
      </c>
      <c r="D49" s="170" t="s">
        <v>70</v>
      </c>
    </row>
    <row r="50" spans="2:4" ht="15.75" thickBot="1" x14ac:dyDescent="0.3">
      <c r="B50" s="184"/>
      <c r="C50" s="238"/>
      <c r="D50" s="171"/>
    </row>
    <row r="51" spans="2:4" x14ac:dyDescent="0.25">
      <c r="B51" s="2" t="s">
        <v>64</v>
      </c>
      <c r="C51" s="3">
        <v>10595777</v>
      </c>
      <c r="D51" s="83">
        <f>+C51/$C$55</f>
        <v>0.98055170427655769</v>
      </c>
    </row>
    <row r="52" spans="2:4" x14ac:dyDescent="0.25">
      <c r="B52" s="6" t="s">
        <v>106</v>
      </c>
      <c r="C52" s="5">
        <v>135775</v>
      </c>
      <c r="D52" s="76">
        <f>+C52/$C$55</f>
        <v>1.2564855569171531E-2</v>
      </c>
    </row>
    <row r="53" spans="2:4" x14ac:dyDescent="0.25">
      <c r="B53" s="6" t="s">
        <v>107</v>
      </c>
      <c r="C53" s="5">
        <v>61382</v>
      </c>
      <c r="D53" s="76">
        <f>+C53/$C$55</f>
        <v>5.6803974556942508E-3</v>
      </c>
    </row>
    <row r="54" spans="2:4" x14ac:dyDescent="0.25">
      <c r="B54" s="6" t="s">
        <v>108</v>
      </c>
      <c r="C54" s="5">
        <v>13000</v>
      </c>
      <c r="D54" s="76">
        <f>+C54/$C$55</f>
        <v>1.2030426985765413E-3</v>
      </c>
    </row>
    <row r="55" spans="2:4" ht="15.75" thickBot="1" x14ac:dyDescent="0.3">
      <c r="B55" s="120" t="s">
        <v>69</v>
      </c>
      <c r="C55" s="121">
        <f>+SUM(C51:C54)</f>
        <v>10805934</v>
      </c>
      <c r="D55" s="122">
        <f>+C55/$C$55</f>
        <v>1</v>
      </c>
    </row>
    <row r="56" spans="2:4" ht="15.75" thickBot="1" x14ac:dyDescent="0.3"/>
    <row r="57" spans="2:4" x14ac:dyDescent="0.25">
      <c r="B57" s="230" t="s">
        <v>75</v>
      </c>
      <c r="C57" s="231"/>
      <c r="D57" s="232"/>
    </row>
    <row r="58" spans="2:4" ht="15.75" thickBot="1" x14ac:dyDescent="0.3">
      <c r="B58" s="233" t="s">
        <v>76</v>
      </c>
      <c r="C58" s="234"/>
      <c r="D58" s="235"/>
    </row>
    <row r="59" spans="2:4" x14ac:dyDescent="0.25">
      <c r="B59" s="178" t="s">
        <v>63</v>
      </c>
      <c r="C59" s="236" t="s">
        <v>60</v>
      </c>
      <c r="D59" s="170" t="s">
        <v>70</v>
      </c>
    </row>
    <row r="60" spans="2:4" ht="15.75" thickBot="1" x14ac:dyDescent="0.3">
      <c r="B60" s="179"/>
      <c r="C60" s="237"/>
      <c r="D60" s="183"/>
    </row>
    <row r="61" spans="2:4" x14ac:dyDescent="0.25">
      <c r="B61" s="54" t="s">
        <v>64</v>
      </c>
      <c r="C61" s="55">
        <v>6575560</v>
      </c>
      <c r="D61" s="90">
        <f t="shared" ref="D61:D66" si="1">+C61/$C$66</f>
        <v>0.89542039982052268</v>
      </c>
    </row>
    <row r="62" spans="2:4" x14ac:dyDescent="0.25">
      <c r="B62" s="58" t="s">
        <v>65</v>
      </c>
      <c r="C62" s="35">
        <v>713982</v>
      </c>
      <c r="D62" s="91">
        <f t="shared" si="1"/>
        <v>9.7225794898785259E-2</v>
      </c>
    </row>
    <row r="63" spans="2:4" x14ac:dyDescent="0.25">
      <c r="B63" s="58" t="s">
        <v>110</v>
      </c>
      <c r="C63" s="35">
        <v>46086</v>
      </c>
      <c r="D63" s="91">
        <f t="shared" si="1"/>
        <v>6.2757156114655798E-3</v>
      </c>
    </row>
    <row r="64" spans="2:4" x14ac:dyDescent="0.25">
      <c r="B64" s="58" t="s">
        <v>66</v>
      </c>
      <c r="C64" s="35">
        <v>4249</v>
      </c>
      <c r="D64" s="91">
        <f t="shared" si="1"/>
        <v>5.7860338569451128E-4</v>
      </c>
    </row>
    <row r="65" spans="2:6" x14ac:dyDescent="0.25">
      <c r="B65" s="58" t="s">
        <v>73</v>
      </c>
      <c r="C65" s="35">
        <v>3668</v>
      </c>
      <c r="D65" s="91">
        <f t="shared" si="1"/>
        <v>4.994862835319999E-4</v>
      </c>
    </row>
    <row r="66" spans="2:6" ht="15.75" thickBot="1" x14ac:dyDescent="0.3">
      <c r="B66" s="123" t="s">
        <v>71</v>
      </c>
      <c r="C66" s="124">
        <f>SUM(C61:C65)</f>
        <v>7343545</v>
      </c>
      <c r="D66" s="125">
        <f t="shared" si="1"/>
        <v>1</v>
      </c>
    </row>
    <row r="67" spans="2:6" x14ac:dyDescent="0.25"/>
    <row r="68" spans="2:6" x14ac:dyDescent="0.25"/>
    <row r="69" spans="2:6" x14ac:dyDescent="0.25"/>
    <row r="70" spans="2:6" x14ac:dyDescent="0.25"/>
    <row r="71" spans="2:6" x14ac:dyDescent="0.25"/>
    <row r="72" spans="2:6" x14ac:dyDescent="0.25"/>
    <row r="73" spans="2:6" x14ac:dyDescent="0.25"/>
    <row r="74" spans="2:6" ht="15.75" thickBot="1" x14ac:dyDescent="0.3"/>
    <row r="75" spans="2:6" x14ac:dyDescent="0.25">
      <c r="B75" s="172" t="s">
        <v>77</v>
      </c>
      <c r="C75" s="173"/>
      <c r="D75" s="173"/>
      <c r="E75" s="173"/>
      <c r="F75" s="174"/>
    </row>
    <row r="76" spans="2:6" ht="15.75" thickBot="1" x14ac:dyDescent="0.3">
      <c r="B76" s="175" t="s">
        <v>78</v>
      </c>
      <c r="C76" s="176"/>
      <c r="D76" s="176"/>
      <c r="E76" s="176"/>
      <c r="F76" s="177"/>
    </row>
    <row r="77" spans="2:6" x14ac:dyDescent="0.25">
      <c r="B77" s="178" t="s">
        <v>1</v>
      </c>
      <c r="C77" s="180">
        <v>2016</v>
      </c>
      <c r="D77" s="180">
        <v>2017</v>
      </c>
      <c r="E77" s="180">
        <v>2018</v>
      </c>
      <c r="F77" s="170" t="s">
        <v>16</v>
      </c>
    </row>
    <row r="78" spans="2:6" ht="15.75" thickBot="1" x14ac:dyDescent="0.3">
      <c r="B78" s="184"/>
      <c r="C78" s="185"/>
      <c r="D78" s="185"/>
      <c r="E78" s="185"/>
      <c r="F78" s="171"/>
    </row>
    <row r="79" spans="2:6" x14ac:dyDescent="0.25">
      <c r="B79" s="2" t="s">
        <v>2</v>
      </c>
      <c r="C79" s="132">
        <v>4</v>
      </c>
      <c r="D79" s="132">
        <v>1</v>
      </c>
      <c r="E79" s="132">
        <v>1</v>
      </c>
      <c r="F79" s="129">
        <f>+E79/D79-1</f>
        <v>0</v>
      </c>
    </row>
    <row r="80" spans="2:6" x14ac:dyDescent="0.25">
      <c r="B80" s="6" t="s">
        <v>3</v>
      </c>
      <c r="C80" s="133">
        <v>4</v>
      </c>
      <c r="D80" s="133">
        <v>4</v>
      </c>
      <c r="E80" s="133">
        <v>3</v>
      </c>
      <c r="F80" s="130">
        <f>+E80/D80-1</f>
        <v>-0.25</v>
      </c>
    </row>
    <row r="81" spans="2:6" x14ac:dyDescent="0.25">
      <c r="B81" s="6" t="s">
        <v>4</v>
      </c>
      <c r="C81" s="133">
        <v>10</v>
      </c>
      <c r="D81" s="133"/>
      <c r="E81" s="133"/>
      <c r="F81" s="130" t="s">
        <v>15</v>
      </c>
    </row>
    <row r="82" spans="2:6" x14ac:dyDescent="0.25">
      <c r="B82" s="6" t="s">
        <v>5</v>
      </c>
      <c r="C82" s="133">
        <v>7</v>
      </c>
      <c r="D82" s="133">
        <v>2</v>
      </c>
      <c r="E82" s="133">
        <v>1</v>
      </c>
      <c r="F82" s="130">
        <f>+E82/D82-1</f>
        <v>-0.5</v>
      </c>
    </row>
    <row r="83" spans="2:6" x14ac:dyDescent="0.25">
      <c r="B83" s="6" t="s">
        <v>6</v>
      </c>
      <c r="C83" s="133">
        <v>12</v>
      </c>
      <c r="D83" s="133"/>
      <c r="E83" s="133">
        <v>23</v>
      </c>
      <c r="F83" s="130" t="s">
        <v>15</v>
      </c>
    </row>
    <row r="84" spans="2:6" x14ac:dyDescent="0.25">
      <c r="B84" s="6" t="s">
        <v>7</v>
      </c>
      <c r="C84" s="133"/>
      <c r="D84" s="133"/>
      <c r="E84" s="133">
        <v>3</v>
      </c>
      <c r="F84" s="130" t="s">
        <v>15</v>
      </c>
    </row>
    <row r="85" spans="2:6" x14ac:dyDescent="0.25">
      <c r="B85" s="6" t="s">
        <v>8</v>
      </c>
      <c r="C85" s="133">
        <v>7</v>
      </c>
      <c r="D85" s="133"/>
      <c r="E85" s="133">
        <v>17</v>
      </c>
      <c r="F85" s="130" t="s">
        <v>15</v>
      </c>
    </row>
    <row r="86" spans="2:6" x14ac:dyDescent="0.25">
      <c r="B86" s="6" t="s">
        <v>9</v>
      </c>
      <c r="C86" s="133">
        <v>8</v>
      </c>
      <c r="D86" s="133">
        <v>3</v>
      </c>
      <c r="E86" s="133">
        <v>8</v>
      </c>
      <c r="F86" s="130">
        <f>+E86/D86-1</f>
        <v>1.6666666666666665</v>
      </c>
    </row>
    <row r="87" spans="2:6" x14ac:dyDescent="0.25">
      <c r="B87" s="6" t="s">
        <v>10</v>
      </c>
      <c r="C87" s="133">
        <v>1</v>
      </c>
      <c r="D87" s="133"/>
      <c r="E87" s="133">
        <v>4</v>
      </c>
      <c r="F87" s="130" t="s">
        <v>15</v>
      </c>
    </row>
    <row r="88" spans="2:6" x14ac:dyDescent="0.25">
      <c r="B88" s="6" t="s">
        <v>11</v>
      </c>
      <c r="C88" s="133"/>
      <c r="D88" s="133">
        <v>1</v>
      </c>
      <c r="E88" s="133">
        <v>3</v>
      </c>
      <c r="F88" s="130">
        <f>+E88/D88-1</f>
        <v>2</v>
      </c>
    </row>
    <row r="89" spans="2:6" x14ac:dyDescent="0.25">
      <c r="B89" s="6" t="s">
        <v>12</v>
      </c>
      <c r="C89" s="133">
        <v>1</v>
      </c>
      <c r="D89" s="133"/>
      <c r="E89" s="133"/>
      <c r="F89" s="130" t="s">
        <v>15</v>
      </c>
    </row>
    <row r="90" spans="2:6" ht="15.75" thickBot="1" x14ac:dyDescent="0.3">
      <c r="B90" s="7" t="s">
        <v>13</v>
      </c>
      <c r="C90" s="134">
        <v>3</v>
      </c>
      <c r="D90" s="134">
        <v>1</v>
      </c>
      <c r="E90" s="134">
        <v>7</v>
      </c>
      <c r="F90" s="131">
        <f>+E90/D90-1</f>
        <v>6</v>
      </c>
    </row>
    <row r="91" spans="2:6" ht="15.75" thickBot="1" x14ac:dyDescent="0.3"/>
    <row r="92" spans="2:6" x14ac:dyDescent="0.25">
      <c r="B92" s="172" t="s">
        <v>77</v>
      </c>
      <c r="C92" s="173"/>
      <c r="D92" s="173"/>
      <c r="E92" s="173"/>
      <c r="F92" s="174"/>
    </row>
    <row r="93" spans="2:6" ht="15.75" thickBot="1" x14ac:dyDescent="0.3">
      <c r="B93" s="175" t="s">
        <v>79</v>
      </c>
      <c r="C93" s="176"/>
      <c r="D93" s="176"/>
      <c r="E93" s="176"/>
      <c r="F93" s="177"/>
    </row>
    <row r="94" spans="2:6" x14ac:dyDescent="0.25">
      <c r="B94" s="178" t="s">
        <v>1</v>
      </c>
      <c r="C94" s="180">
        <v>2016</v>
      </c>
      <c r="D94" s="180">
        <v>2017</v>
      </c>
      <c r="E94" s="180">
        <v>2018</v>
      </c>
      <c r="F94" s="170" t="s">
        <v>16</v>
      </c>
    </row>
    <row r="95" spans="2:6" ht="15.75" thickBot="1" x14ac:dyDescent="0.3">
      <c r="B95" s="184"/>
      <c r="C95" s="185"/>
      <c r="D95" s="185"/>
      <c r="E95" s="185"/>
      <c r="F95" s="171"/>
    </row>
    <row r="96" spans="2:6" x14ac:dyDescent="0.25">
      <c r="B96" s="2" t="s">
        <v>2</v>
      </c>
      <c r="C96" s="14">
        <v>41</v>
      </c>
      <c r="D96" s="14">
        <v>157</v>
      </c>
      <c r="E96" s="14">
        <v>150</v>
      </c>
      <c r="F96" s="77">
        <f>+E96/D96-1</f>
        <v>-4.4585987261146487E-2</v>
      </c>
    </row>
    <row r="97" spans="2:6" x14ac:dyDescent="0.25">
      <c r="B97" s="6" t="s">
        <v>3</v>
      </c>
      <c r="C97" s="15">
        <v>90</v>
      </c>
      <c r="D97" s="15">
        <v>131</v>
      </c>
      <c r="E97" s="15">
        <v>93</v>
      </c>
      <c r="F97" s="78">
        <f>+E97/D97-1</f>
        <v>-0.29007633587786263</v>
      </c>
    </row>
    <row r="98" spans="2:6" x14ac:dyDescent="0.25">
      <c r="B98" s="6" t="s">
        <v>4</v>
      </c>
      <c r="C98" s="15">
        <v>91</v>
      </c>
      <c r="D98" s="15">
        <v>142</v>
      </c>
      <c r="E98" s="15">
        <v>128</v>
      </c>
      <c r="F98" s="78">
        <f t="shared" ref="F98:F107" si="2">+E98/D98-1</f>
        <v>-9.8591549295774628E-2</v>
      </c>
    </row>
    <row r="99" spans="2:6" x14ac:dyDescent="0.25">
      <c r="B99" s="6" t="s">
        <v>5</v>
      </c>
      <c r="C99" s="15">
        <v>149</v>
      </c>
      <c r="D99" s="15">
        <v>228</v>
      </c>
      <c r="E99" s="15">
        <v>130</v>
      </c>
      <c r="F99" s="78">
        <f t="shared" si="2"/>
        <v>-0.42982456140350878</v>
      </c>
    </row>
    <row r="100" spans="2:6" x14ac:dyDescent="0.25">
      <c r="B100" s="6" t="s">
        <v>6</v>
      </c>
      <c r="C100" s="15">
        <v>141</v>
      </c>
      <c r="D100" s="15">
        <v>111</v>
      </c>
      <c r="E100" s="15">
        <v>118</v>
      </c>
      <c r="F100" s="78">
        <f t="shared" si="2"/>
        <v>6.3063063063063085E-2</v>
      </c>
    </row>
    <row r="101" spans="2:6" x14ac:dyDescent="0.25">
      <c r="B101" s="6" t="s">
        <v>7</v>
      </c>
      <c r="C101" s="15">
        <v>159</v>
      </c>
      <c r="D101" s="15">
        <v>90</v>
      </c>
      <c r="E101" s="15">
        <v>111</v>
      </c>
      <c r="F101" s="78">
        <f t="shared" si="2"/>
        <v>0.23333333333333339</v>
      </c>
    </row>
    <row r="102" spans="2:6" x14ac:dyDescent="0.25">
      <c r="B102" s="6" t="s">
        <v>8</v>
      </c>
      <c r="C102" s="15">
        <v>161</v>
      </c>
      <c r="D102" s="15">
        <v>67</v>
      </c>
      <c r="E102" s="15">
        <v>114</v>
      </c>
      <c r="F102" s="78">
        <f t="shared" si="2"/>
        <v>0.70149253731343286</v>
      </c>
    </row>
    <row r="103" spans="2:6" x14ac:dyDescent="0.25">
      <c r="B103" s="6" t="s">
        <v>9</v>
      </c>
      <c r="C103" s="15">
        <v>181</v>
      </c>
      <c r="D103" s="15">
        <v>111</v>
      </c>
      <c r="E103" s="15">
        <v>94</v>
      </c>
      <c r="F103" s="78">
        <f t="shared" si="2"/>
        <v>-0.15315315315315314</v>
      </c>
    </row>
    <row r="104" spans="2:6" x14ac:dyDescent="0.25">
      <c r="B104" s="6" t="s">
        <v>10</v>
      </c>
      <c r="C104" s="15">
        <v>184</v>
      </c>
      <c r="D104" s="15">
        <v>100</v>
      </c>
      <c r="E104" s="15">
        <v>103</v>
      </c>
      <c r="F104" s="78">
        <f t="shared" si="2"/>
        <v>3.0000000000000027E-2</v>
      </c>
    </row>
    <row r="105" spans="2:6" x14ac:dyDescent="0.25">
      <c r="B105" s="6" t="s">
        <v>11</v>
      </c>
      <c r="C105" s="15">
        <v>177</v>
      </c>
      <c r="D105" s="15">
        <v>138</v>
      </c>
      <c r="E105" s="15">
        <v>110</v>
      </c>
      <c r="F105" s="78">
        <f t="shared" si="2"/>
        <v>-0.20289855072463769</v>
      </c>
    </row>
    <row r="106" spans="2:6" x14ac:dyDescent="0.25">
      <c r="B106" s="6" t="s">
        <v>12</v>
      </c>
      <c r="C106" s="15">
        <v>204</v>
      </c>
      <c r="D106" s="15">
        <v>225</v>
      </c>
      <c r="E106" s="15">
        <v>104</v>
      </c>
      <c r="F106" s="78">
        <f t="shared" si="2"/>
        <v>-0.5377777777777778</v>
      </c>
    </row>
    <row r="107" spans="2:6" ht="15.75" thickBot="1" x14ac:dyDescent="0.3">
      <c r="B107" s="7" t="s">
        <v>13</v>
      </c>
      <c r="C107" s="16">
        <v>113</v>
      </c>
      <c r="D107" s="16">
        <v>110</v>
      </c>
      <c r="E107" s="16">
        <v>83</v>
      </c>
      <c r="F107" s="79">
        <f t="shared" si="2"/>
        <v>-0.24545454545454548</v>
      </c>
    </row>
    <row r="108" spans="2:6" ht="15.75" thickBot="1" x14ac:dyDescent="0.3"/>
    <row r="109" spans="2:6" x14ac:dyDescent="0.25">
      <c r="B109" s="172" t="s">
        <v>81</v>
      </c>
      <c r="C109" s="173"/>
      <c r="D109" s="173"/>
      <c r="E109" s="173"/>
      <c r="F109" s="174"/>
    </row>
    <row r="110" spans="2:6" ht="15.75" thickBot="1" x14ac:dyDescent="0.3">
      <c r="B110" s="175" t="s">
        <v>80</v>
      </c>
      <c r="C110" s="176"/>
      <c r="D110" s="176"/>
      <c r="E110" s="176"/>
      <c r="F110" s="177"/>
    </row>
    <row r="111" spans="2:6" x14ac:dyDescent="0.25">
      <c r="B111" s="178" t="s">
        <v>1</v>
      </c>
      <c r="C111" s="180">
        <v>2016</v>
      </c>
      <c r="D111" s="180">
        <v>2017</v>
      </c>
      <c r="E111" s="180">
        <v>2018</v>
      </c>
      <c r="F111" s="170" t="s">
        <v>16</v>
      </c>
    </row>
    <row r="112" spans="2:6" ht="15.75" thickBot="1" x14ac:dyDescent="0.3">
      <c r="B112" s="179"/>
      <c r="C112" s="185"/>
      <c r="D112" s="185"/>
      <c r="E112" s="185"/>
      <c r="F112" s="183"/>
    </row>
    <row r="113" spans="2:6" x14ac:dyDescent="0.25">
      <c r="B113" s="2" t="s">
        <v>2</v>
      </c>
      <c r="C113" s="132">
        <v>1295</v>
      </c>
      <c r="D113" s="132">
        <v>5</v>
      </c>
      <c r="E113" s="132">
        <v>14</v>
      </c>
      <c r="F113" s="129">
        <f>+E113/D113-1</f>
        <v>1.7999999999999998</v>
      </c>
    </row>
    <row r="114" spans="2:6" x14ac:dyDescent="0.25">
      <c r="B114" s="6" t="s">
        <v>3</v>
      </c>
      <c r="C114" s="133">
        <v>157</v>
      </c>
      <c r="D114" s="133">
        <v>621</v>
      </c>
      <c r="E114" s="133">
        <v>507</v>
      </c>
      <c r="F114" s="130">
        <f>+E114/D114-1</f>
        <v>-0.18357487922705318</v>
      </c>
    </row>
    <row r="115" spans="2:6" x14ac:dyDescent="0.25">
      <c r="B115" s="6" t="s">
        <v>4</v>
      </c>
      <c r="C115" s="133">
        <v>5495</v>
      </c>
      <c r="D115" s="133"/>
      <c r="E115" s="133"/>
      <c r="F115" s="130" t="s">
        <v>15</v>
      </c>
    </row>
    <row r="116" spans="2:6" x14ac:dyDescent="0.25">
      <c r="B116" s="6" t="s">
        <v>5</v>
      </c>
      <c r="C116" s="133">
        <v>723</v>
      </c>
      <c r="D116" s="133">
        <v>278</v>
      </c>
      <c r="E116" s="133">
        <v>96</v>
      </c>
      <c r="F116" s="130">
        <f>+E116/D116-1</f>
        <v>-0.65467625899280568</v>
      </c>
    </row>
    <row r="117" spans="2:6" x14ac:dyDescent="0.25">
      <c r="B117" s="6" t="s">
        <v>6</v>
      </c>
      <c r="C117" s="133">
        <v>2746</v>
      </c>
      <c r="D117" s="133"/>
      <c r="E117" s="133">
        <v>5546</v>
      </c>
      <c r="F117" s="130" t="s">
        <v>15</v>
      </c>
    </row>
    <row r="118" spans="2:6" x14ac:dyDescent="0.25">
      <c r="B118" s="6" t="s">
        <v>7</v>
      </c>
      <c r="C118" s="133"/>
      <c r="D118" s="133"/>
      <c r="E118" s="133">
        <v>1720</v>
      </c>
      <c r="F118" s="130" t="s">
        <v>15</v>
      </c>
    </row>
    <row r="119" spans="2:6" x14ac:dyDescent="0.25">
      <c r="B119" s="6" t="s">
        <v>8</v>
      </c>
      <c r="C119" s="133">
        <v>2703</v>
      </c>
      <c r="D119" s="133"/>
      <c r="E119" s="133">
        <v>8195</v>
      </c>
      <c r="F119" s="130" t="s">
        <v>15</v>
      </c>
    </row>
    <row r="120" spans="2:6" x14ac:dyDescent="0.25">
      <c r="B120" s="6" t="s">
        <v>9</v>
      </c>
      <c r="C120" s="133">
        <v>2014</v>
      </c>
      <c r="D120" s="133">
        <v>360</v>
      </c>
      <c r="E120" s="133">
        <v>1794</v>
      </c>
      <c r="F120" s="130">
        <f>+E120/D120-1</f>
        <v>3.9833333333333334</v>
      </c>
    </row>
    <row r="121" spans="2:6" x14ac:dyDescent="0.25">
      <c r="B121" s="6" t="s">
        <v>10</v>
      </c>
      <c r="C121" s="133">
        <v>6</v>
      </c>
      <c r="D121" s="133"/>
      <c r="E121" s="133">
        <v>596</v>
      </c>
      <c r="F121" s="130" t="s">
        <v>15</v>
      </c>
    </row>
    <row r="122" spans="2:6" x14ac:dyDescent="0.25">
      <c r="B122" s="6" t="s">
        <v>11</v>
      </c>
      <c r="C122" s="133"/>
      <c r="D122" s="133">
        <v>5</v>
      </c>
      <c r="E122" s="133">
        <v>331</v>
      </c>
      <c r="F122" s="130">
        <f>+E122/D122-1</f>
        <v>65.2</v>
      </c>
    </row>
    <row r="123" spans="2:6" x14ac:dyDescent="0.25">
      <c r="B123" s="6" t="s">
        <v>12</v>
      </c>
      <c r="C123" s="133">
        <v>281</v>
      </c>
      <c r="D123" s="133"/>
      <c r="E123" s="133"/>
      <c r="F123" s="130" t="s">
        <v>15</v>
      </c>
    </row>
    <row r="124" spans="2:6" ht="15.75" thickBot="1" x14ac:dyDescent="0.3">
      <c r="B124" s="7" t="s">
        <v>13</v>
      </c>
      <c r="C124" s="134">
        <v>616</v>
      </c>
      <c r="D124" s="134">
        <v>200</v>
      </c>
      <c r="E124" s="134">
        <v>869</v>
      </c>
      <c r="F124" s="131">
        <f>+E124/D124-1</f>
        <v>3.3449999999999998</v>
      </c>
    </row>
    <row r="125" spans="2:6" ht="15.75" thickBot="1" x14ac:dyDescent="0.3"/>
    <row r="126" spans="2:6" x14ac:dyDescent="0.25">
      <c r="B126" s="172" t="s">
        <v>82</v>
      </c>
      <c r="C126" s="173"/>
      <c r="D126" s="173"/>
      <c r="E126" s="173"/>
      <c r="F126" s="174"/>
    </row>
    <row r="127" spans="2:6" ht="15.75" thickBot="1" x14ac:dyDescent="0.3">
      <c r="B127" s="175" t="s">
        <v>79</v>
      </c>
      <c r="C127" s="176"/>
      <c r="D127" s="176"/>
      <c r="E127" s="176"/>
      <c r="F127" s="177"/>
    </row>
    <row r="128" spans="2:6" x14ac:dyDescent="0.25">
      <c r="B128" s="178" t="s">
        <v>1</v>
      </c>
      <c r="C128" s="180">
        <v>2016</v>
      </c>
      <c r="D128" s="180">
        <v>2017</v>
      </c>
      <c r="E128" s="180">
        <v>2018</v>
      </c>
      <c r="F128" s="170" t="s">
        <v>16</v>
      </c>
    </row>
    <row r="129" spans="2:6" ht="15.75" thickBot="1" x14ac:dyDescent="0.3">
      <c r="B129" s="179"/>
      <c r="C129" s="185"/>
      <c r="D129" s="185"/>
      <c r="E129" s="185"/>
      <c r="F129" s="183"/>
    </row>
    <row r="130" spans="2:6" x14ac:dyDescent="0.25">
      <c r="B130" s="2" t="s">
        <v>2</v>
      </c>
      <c r="C130" s="132">
        <v>8169</v>
      </c>
      <c r="D130" s="132">
        <v>36524</v>
      </c>
      <c r="E130" s="132">
        <v>30912</v>
      </c>
      <c r="F130" s="77">
        <f>+E130/D130-1</f>
        <v>-0.15365239294710331</v>
      </c>
    </row>
    <row r="131" spans="2:6" x14ac:dyDescent="0.25">
      <c r="B131" s="6" t="s">
        <v>3</v>
      </c>
      <c r="C131" s="133">
        <v>29416</v>
      </c>
      <c r="D131" s="133">
        <v>34095</v>
      </c>
      <c r="E131" s="133">
        <v>18883</v>
      </c>
      <c r="F131" s="78">
        <f t="shared" ref="F131:F141" si="3">+E131/D131-1</f>
        <v>-0.44616512685144449</v>
      </c>
    </row>
    <row r="132" spans="2:6" x14ac:dyDescent="0.25">
      <c r="B132" s="6" t="s">
        <v>4</v>
      </c>
      <c r="C132" s="133">
        <v>51898</v>
      </c>
      <c r="D132" s="133">
        <v>42766</v>
      </c>
      <c r="E132" s="133">
        <v>29002</v>
      </c>
      <c r="F132" s="78">
        <f t="shared" si="3"/>
        <v>-0.32184445587616328</v>
      </c>
    </row>
    <row r="133" spans="2:6" x14ac:dyDescent="0.25">
      <c r="B133" s="6" t="s">
        <v>5</v>
      </c>
      <c r="C133" s="133">
        <v>53293</v>
      </c>
      <c r="D133" s="133">
        <v>66129</v>
      </c>
      <c r="E133" s="133">
        <v>18542</v>
      </c>
      <c r="F133" s="78">
        <f t="shared" si="3"/>
        <v>-0.71960864371153344</v>
      </c>
    </row>
    <row r="134" spans="2:6" x14ac:dyDescent="0.25">
      <c r="B134" s="6" t="s">
        <v>6</v>
      </c>
      <c r="C134" s="133">
        <v>37068</v>
      </c>
      <c r="D134" s="133">
        <v>21606</v>
      </c>
      <c r="E134" s="133">
        <v>18840</v>
      </c>
      <c r="F134" s="78">
        <f t="shared" si="3"/>
        <v>-0.12801999444598722</v>
      </c>
    </row>
    <row r="135" spans="2:6" x14ac:dyDescent="0.25">
      <c r="B135" s="6" t="s">
        <v>7</v>
      </c>
      <c r="C135" s="133">
        <v>57375</v>
      </c>
      <c r="D135" s="133">
        <v>19145</v>
      </c>
      <c r="E135" s="133">
        <v>14791</v>
      </c>
      <c r="F135" s="78">
        <f t="shared" si="3"/>
        <v>-0.22742230347349179</v>
      </c>
    </row>
    <row r="136" spans="2:6" x14ac:dyDescent="0.25">
      <c r="B136" s="6" t="s">
        <v>8</v>
      </c>
      <c r="C136" s="133">
        <v>67186</v>
      </c>
      <c r="D136" s="133">
        <v>5004</v>
      </c>
      <c r="E136" s="133">
        <v>26779</v>
      </c>
      <c r="F136" s="78">
        <f t="shared" si="3"/>
        <v>4.351518784972022</v>
      </c>
    </row>
    <row r="137" spans="2:6" x14ac:dyDescent="0.25">
      <c r="B137" s="6" t="s">
        <v>9</v>
      </c>
      <c r="C137" s="133">
        <v>66293</v>
      </c>
      <c r="D137" s="133">
        <v>8587</v>
      </c>
      <c r="E137" s="133">
        <v>19737</v>
      </c>
      <c r="F137" s="78">
        <f t="shared" si="3"/>
        <v>1.2984744381041109</v>
      </c>
    </row>
    <row r="138" spans="2:6" x14ac:dyDescent="0.25">
      <c r="B138" s="6" t="s">
        <v>10</v>
      </c>
      <c r="C138" s="133">
        <v>52211</v>
      </c>
      <c r="D138" s="133">
        <v>6145</v>
      </c>
      <c r="E138" s="133">
        <v>28260</v>
      </c>
      <c r="F138" s="78">
        <f t="shared" si="3"/>
        <v>3.5988608624898291</v>
      </c>
    </row>
    <row r="139" spans="2:6" x14ac:dyDescent="0.25">
      <c r="B139" s="6" t="s">
        <v>11</v>
      </c>
      <c r="C139" s="133">
        <v>45590</v>
      </c>
      <c r="D139" s="133">
        <v>8079</v>
      </c>
      <c r="E139" s="133">
        <v>33833</v>
      </c>
      <c r="F139" s="78">
        <f t="shared" si="3"/>
        <v>3.1877707637083796</v>
      </c>
    </row>
    <row r="140" spans="2:6" x14ac:dyDescent="0.25">
      <c r="B140" s="6" t="s">
        <v>12</v>
      </c>
      <c r="C140" s="133">
        <v>52618</v>
      </c>
      <c r="D140" s="133">
        <v>25585</v>
      </c>
      <c r="E140" s="133">
        <v>26497</v>
      </c>
      <c r="F140" s="78">
        <f t="shared" si="3"/>
        <v>3.5645886261481241E-2</v>
      </c>
    </row>
    <row r="141" spans="2:6" ht="15.75" thickBot="1" x14ac:dyDescent="0.3">
      <c r="B141" s="7" t="s">
        <v>13</v>
      </c>
      <c r="C141" s="134">
        <v>26398</v>
      </c>
      <c r="D141" s="134">
        <v>15242</v>
      </c>
      <c r="E141" s="134">
        <v>15517</v>
      </c>
      <c r="F141" s="79">
        <f t="shared" si="3"/>
        <v>1.8042251673008769E-2</v>
      </c>
    </row>
    <row r="142" spans="2:6" ht="15.75" thickBot="1" x14ac:dyDescent="0.3"/>
    <row r="143" spans="2:6" x14ac:dyDescent="0.25">
      <c r="B143" s="247" t="s">
        <v>88</v>
      </c>
      <c r="C143" s="168">
        <v>2016</v>
      </c>
      <c r="D143" s="168">
        <v>2017</v>
      </c>
      <c r="E143" s="168">
        <v>2018</v>
      </c>
      <c r="F143" s="170" t="s">
        <v>16</v>
      </c>
    </row>
    <row r="144" spans="2:6" ht="15.75" thickBot="1" x14ac:dyDescent="0.3">
      <c r="B144" s="248"/>
      <c r="C144" s="204"/>
      <c r="D144" s="204"/>
      <c r="E144" s="204"/>
      <c r="F144" s="171"/>
    </row>
    <row r="145" spans="2:6" x14ac:dyDescent="0.25">
      <c r="B145" s="36" t="s">
        <v>83</v>
      </c>
      <c r="C145" s="135">
        <v>332</v>
      </c>
      <c r="D145" s="135">
        <v>353</v>
      </c>
      <c r="E145" s="135">
        <v>309</v>
      </c>
      <c r="F145" s="136">
        <f>+E145/D145-1</f>
        <v>-0.12464589235127477</v>
      </c>
    </row>
    <row r="146" spans="2:6" x14ac:dyDescent="0.25">
      <c r="B146" s="6" t="s">
        <v>84</v>
      </c>
      <c r="C146" s="9">
        <v>34</v>
      </c>
      <c r="D146" s="9">
        <v>12</v>
      </c>
      <c r="E146" s="9">
        <v>56</v>
      </c>
      <c r="F146" s="78">
        <f>+E146/D146-1</f>
        <v>3.666666666666667</v>
      </c>
    </row>
    <row r="147" spans="2:6" x14ac:dyDescent="0.25">
      <c r="B147" s="6" t="s">
        <v>85</v>
      </c>
      <c r="C147" s="9">
        <v>5966</v>
      </c>
      <c r="D147" s="9">
        <v>135</v>
      </c>
      <c r="E147" s="9">
        <v>18066</v>
      </c>
      <c r="F147" s="78">
        <f>+E147/D147-1</f>
        <v>132.82222222222222</v>
      </c>
    </row>
    <row r="148" spans="2:6" ht="15.75" thickBot="1" x14ac:dyDescent="0.3">
      <c r="B148" s="7" t="s">
        <v>86</v>
      </c>
      <c r="C148" s="34">
        <v>10070</v>
      </c>
      <c r="D148" s="34">
        <v>1334</v>
      </c>
      <c r="E148" s="34">
        <v>1602</v>
      </c>
      <c r="F148" s="79">
        <f>+E148/D148-1</f>
        <v>0.20089955022488759</v>
      </c>
    </row>
    <row r="149" spans="2:6" ht="15.75" thickBot="1" x14ac:dyDescent="0.3"/>
    <row r="150" spans="2:6" x14ac:dyDescent="0.25">
      <c r="B150" s="247" t="s">
        <v>87</v>
      </c>
      <c r="C150" s="168">
        <v>2016</v>
      </c>
      <c r="D150" s="168">
        <v>2017</v>
      </c>
      <c r="E150" s="168">
        <v>2018</v>
      </c>
      <c r="F150" s="170" t="s">
        <v>16</v>
      </c>
    </row>
    <row r="151" spans="2:6" ht="15.75" thickBot="1" x14ac:dyDescent="0.3">
      <c r="B151" s="248"/>
      <c r="C151" s="204"/>
      <c r="D151" s="204"/>
      <c r="E151" s="204"/>
      <c r="F151" s="171"/>
    </row>
    <row r="152" spans="2:6" x14ac:dyDescent="0.25">
      <c r="B152" s="2" t="s">
        <v>83</v>
      </c>
      <c r="C152" s="14">
        <v>20</v>
      </c>
      <c r="D152" s="14">
        <v>41</v>
      </c>
      <c r="E152" s="14">
        <v>20</v>
      </c>
      <c r="F152" s="77">
        <f>+E152/D152-1</f>
        <v>-0.51219512195121952</v>
      </c>
    </row>
    <row r="153" spans="2:6" x14ac:dyDescent="0.25">
      <c r="B153" s="6" t="s">
        <v>84</v>
      </c>
      <c r="C153" s="15">
        <v>346</v>
      </c>
      <c r="D153" s="15">
        <v>324</v>
      </c>
      <c r="E153" s="15">
        <v>345</v>
      </c>
      <c r="F153" s="78">
        <f>+E153/D153-1</f>
        <v>6.4814814814814881E-2</v>
      </c>
    </row>
    <row r="154" spans="2:6" x14ac:dyDescent="0.25">
      <c r="B154" s="6" t="s">
        <v>99</v>
      </c>
      <c r="C154" s="15">
        <v>466611</v>
      </c>
      <c r="D154" s="15">
        <v>257455</v>
      </c>
      <c r="E154" s="15">
        <v>272870</v>
      </c>
      <c r="F154" s="78">
        <f>+E154/D154-1</f>
        <v>5.9874541181954122E-2</v>
      </c>
    </row>
    <row r="155" spans="2:6" ht="15.75" thickBot="1" x14ac:dyDescent="0.3">
      <c r="B155" s="7" t="s">
        <v>98</v>
      </c>
      <c r="C155" s="145">
        <v>80904</v>
      </c>
      <c r="D155" s="16">
        <v>31452</v>
      </c>
      <c r="E155" s="16">
        <v>8723</v>
      </c>
      <c r="F155" s="79">
        <f>+E155/D155-1</f>
        <v>-0.72265674678875746</v>
      </c>
    </row>
    <row r="156" spans="2:6" x14ac:dyDescent="0.25"/>
    <row r="157" spans="2:6" x14ac:dyDescent="0.25"/>
    <row r="158" spans="2:6" x14ac:dyDescent="0.25"/>
    <row r="159" spans="2:6" ht="15.75" thickBot="1" x14ac:dyDescent="0.3"/>
    <row r="160" spans="2:6" ht="15.75" thickBot="1" x14ac:dyDescent="0.3">
      <c r="B160" s="223" t="s">
        <v>95</v>
      </c>
      <c r="C160" s="224"/>
      <c r="D160" s="224"/>
      <c r="E160" s="224"/>
      <c r="F160" s="225"/>
    </row>
    <row r="161" spans="2:6" ht="15.75" thickBot="1" x14ac:dyDescent="0.3">
      <c r="B161" s="142" t="s">
        <v>90</v>
      </c>
      <c r="C161" s="143" t="s">
        <v>91</v>
      </c>
      <c r="D161" s="143" t="s">
        <v>92</v>
      </c>
      <c r="E161" s="228" t="s">
        <v>111</v>
      </c>
      <c r="F161" s="229"/>
    </row>
    <row r="162" spans="2:6" x14ac:dyDescent="0.25">
      <c r="B162" s="139" t="s">
        <v>112</v>
      </c>
      <c r="C162" s="140" t="s">
        <v>93</v>
      </c>
      <c r="D162" s="141">
        <v>31543</v>
      </c>
      <c r="E162" s="226" t="s">
        <v>113</v>
      </c>
      <c r="F162" s="227"/>
    </row>
    <row r="163" spans="2:6" x14ac:dyDescent="0.25">
      <c r="B163" s="139" t="s">
        <v>112</v>
      </c>
      <c r="C163" s="140" t="s">
        <v>93</v>
      </c>
      <c r="D163" s="35">
        <v>1326</v>
      </c>
      <c r="E163" s="221" t="s">
        <v>115</v>
      </c>
      <c r="F163" s="222"/>
    </row>
    <row r="164" spans="2:6" x14ac:dyDescent="0.25">
      <c r="B164" s="139" t="s">
        <v>112</v>
      </c>
      <c r="C164" s="140" t="s">
        <v>93</v>
      </c>
      <c r="D164" s="35">
        <v>1131</v>
      </c>
      <c r="E164" s="221" t="s">
        <v>116</v>
      </c>
      <c r="F164" s="222"/>
    </row>
    <row r="165" spans="2:6" x14ac:dyDescent="0.25">
      <c r="B165" s="139" t="s">
        <v>112</v>
      </c>
      <c r="C165" s="140" t="s">
        <v>114</v>
      </c>
      <c r="D165" s="35">
        <v>1000</v>
      </c>
      <c r="E165" s="221" t="s">
        <v>117</v>
      </c>
      <c r="F165" s="222"/>
    </row>
    <row r="166" spans="2:6" x14ac:dyDescent="0.25">
      <c r="B166" s="139" t="s">
        <v>89</v>
      </c>
      <c r="C166" s="140" t="s">
        <v>114</v>
      </c>
      <c r="D166" s="35">
        <v>5500</v>
      </c>
      <c r="E166" s="221" t="s">
        <v>119</v>
      </c>
      <c r="F166" s="222"/>
    </row>
    <row r="167" spans="2:6" x14ac:dyDescent="0.25">
      <c r="B167" s="139" t="s">
        <v>89</v>
      </c>
      <c r="C167" s="140" t="s">
        <v>114</v>
      </c>
      <c r="D167" s="35">
        <v>6000</v>
      </c>
      <c r="E167" s="221" t="s">
        <v>115</v>
      </c>
      <c r="F167" s="222"/>
    </row>
    <row r="168" spans="2:6" x14ac:dyDescent="0.25">
      <c r="B168" s="139" t="s">
        <v>89</v>
      </c>
      <c r="C168" s="140" t="s">
        <v>114</v>
      </c>
      <c r="D168" s="35">
        <v>5000</v>
      </c>
      <c r="E168" s="221" t="s">
        <v>119</v>
      </c>
      <c r="F168" s="222"/>
    </row>
    <row r="169" spans="2:6" x14ac:dyDescent="0.25">
      <c r="B169" s="139" t="s">
        <v>89</v>
      </c>
      <c r="C169" s="140" t="s">
        <v>93</v>
      </c>
      <c r="D169" s="35">
        <v>1153</v>
      </c>
      <c r="E169" s="221" t="s">
        <v>115</v>
      </c>
      <c r="F169" s="222"/>
    </row>
    <row r="170" spans="2:6" x14ac:dyDescent="0.25">
      <c r="B170" s="139" t="s">
        <v>89</v>
      </c>
      <c r="C170" s="140" t="s">
        <v>93</v>
      </c>
      <c r="D170" s="35">
        <v>573</v>
      </c>
      <c r="E170" s="221" t="s">
        <v>116</v>
      </c>
      <c r="F170" s="222"/>
    </row>
    <row r="171" spans="2:6" x14ac:dyDescent="0.25">
      <c r="B171" s="139" t="s">
        <v>89</v>
      </c>
      <c r="C171" s="140" t="s">
        <v>93</v>
      </c>
      <c r="D171" s="35">
        <v>7054</v>
      </c>
      <c r="E171" s="221" t="s">
        <v>113</v>
      </c>
      <c r="F171" s="222"/>
    </row>
    <row r="172" spans="2:6" x14ac:dyDescent="0.25">
      <c r="B172" s="139" t="s">
        <v>89</v>
      </c>
      <c r="C172" s="137" t="s">
        <v>114</v>
      </c>
      <c r="D172" s="35">
        <v>479</v>
      </c>
      <c r="E172" s="221" t="s">
        <v>119</v>
      </c>
      <c r="F172" s="222"/>
    </row>
    <row r="173" spans="2:6" x14ac:dyDescent="0.25">
      <c r="B173" s="139" t="s">
        <v>89</v>
      </c>
      <c r="C173" s="137" t="s">
        <v>114</v>
      </c>
      <c r="D173" s="35">
        <v>2000</v>
      </c>
      <c r="E173" s="221" t="s">
        <v>116</v>
      </c>
      <c r="F173" s="222"/>
    </row>
    <row r="174" spans="2:6" x14ac:dyDescent="0.25">
      <c r="B174" s="58" t="s">
        <v>94</v>
      </c>
      <c r="C174" s="137" t="s">
        <v>93</v>
      </c>
      <c r="D174" s="35">
        <v>130</v>
      </c>
      <c r="E174" s="221" t="s">
        <v>113</v>
      </c>
      <c r="F174" s="222"/>
    </row>
    <row r="175" spans="2:6" x14ac:dyDescent="0.25">
      <c r="B175" s="58" t="s">
        <v>94</v>
      </c>
      <c r="C175" s="166" t="s">
        <v>114</v>
      </c>
      <c r="D175" s="167">
        <v>6000</v>
      </c>
      <c r="E175" s="221" t="s">
        <v>119</v>
      </c>
      <c r="F175" s="222"/>
    </row>
    <row r="176" spans="2:6" x14ac:dyDescent="0.25">
      <c r="B176" s="58" t="s">
        <v>94</v>
      </c>
      <c r="C176" s="166" t="s">
        <v>93</v>
      </c>
      <c r="D176" s="167">
        <v>2662</v>
      </c>
      <c r="E176" s="221" t="s">
        <v>119</v>
      </c>
      <c r="F176" s="222"/>
    </row>
    <row r="177" spans="2:9" x14ac:dyDescent="0.25">
      <c r="B177" s="58" t="s">
        <v>94</v>
      </c>
      <c r="C177" s="166" t="s">
        <v>114</v>
      </c>
      <c r="D177" s="167">
        <v>22000</v>
      </c>
      <c r="E177" s="221" t="s">
        <v>116</v>
      </c>
      <c r="F177" s="222"/>
    </row>
    <row r="178" spans="2:9" x14ac:dyDescent="0.25">
      <c r="B178" s="58" t="s">
        <v>94</v>
      </c>
      <c r="C178" s="166" t="s">
        <v>93</v>
      </c>
      <c r="D178" s="167">
        <v>788</v>
      </c>
      <c r="E178" s="221" t="s">
        <v>116</v>
      </c>
      <c r="F178" s="222"/>
    </row>
    <row r="179" spans="2:9" x14ac:dyDescent="0.25">
      <c r="B179" s="58" t="s">
        <v>94</v>
      </c>
      <c r="C179" s="166" t="s">
        <v>93</v>
      </c>
      <c r="D179" s="167">
        <v>1311</v>
      </c>
      <c r="E179" s="221" t="s">
        <v>115</v>
      </c>
      <c r="F179" s="222"/>
    </row>
    <row r="180" spans="2:9" x14ac:dyDescent="0.25">
      <c r="B180" s="58" t="s">
        <v>94</v>
      </c>
      <c r="C180" s="166" t="s">
        <v>93</v>
      </c>
      <c r="D180" s="167">
        <v>7410</v>
      </c>
      <c r="E180" s="221" t="s">
        <v>113</v>
      </c>
      <c r="F180" s="222"/>
    </row>
    <row r="181" spans="2:9" x14ac:dyDescent="0.25">
      <c r="B181" s="58" t="s">
        <v>94</v>
      </c>
      <c r="C181" s="166" t="s">
        <v>114</v>
      </c>
      <c r="D181" s="167">
        <v>5000</v>
      </c>
      <c r="E181" s="221" t="s">
        <v>119</v>
      </c>
      <c r="F181" s="222"/>
    </row>
    <row r="182" spans="2:9" x14ac:dyDescent="0.25">
      <c r="B182" s="58" t="s">
        <v>94</v>
      </c>
      <c r="C182" s="166" t="s">
        <v>114</v>
      </c>
      <c r="D182" s="167">
        <v>37000</v>
      </c>
      <c r="E182" s="221" t="s">
        <v>117</v>
      </c>
      <c r="F182" s="222"/>
    </row>
    <row r="183" spans="2:9" ht="15.75" thickBot="1" x14ac:dyDescent="0.3">
      <c r="B183" s="60" t="s">
        <v>118</v>
      </c>
      <c r="C183" s="138" t="s">
        <v>93</v>
      </c>
      <c r="D183" s="61">
        <v>270</v>
      </c>
      <c r="E183" s="219" t="s">
        <v>113</v>
      </c>
      <c r="F183" s="220"/>
    </row>
    <row r="184" spans="2:9" x14ac:dyDescent="0.25"/>
    <row r="185" spans="2:9" x14ac:dyDescent="0.25">
      <c r="D185" s="182" t="s">
        <v>96</v>
      </c>
      <c r="E185" s="182"/>
      <c r="F185" s="182"/>
      <c r="G185" s="182"/>
      <c r="H185" s="182"/>
      <c r="I185" s="182"/>
    </row>
    <row r="186" spans="2:9" x14ac:dyDescent="0.25">
      <c r="D186" s="182" t="s">
        <v>97</v>
      </c>
      <c r="E186" s="182"/>
      <c r="F186" s="182"/>
      <c r="G186" s="182"/>
      <c r="H186" s="182"/>
      <c r="I186" s="182"/>
    </row>
    <row r="187" spans="2:9" x14ac:dyDescent="0.25"/>
    <row r="188" spans="2:9" x14ac:dyDescent="0.25"/>
    <row r="189" spans="2:9" x14ac:dyDescent="0.25"/>
    <row r="190" spans="2:9" x14ac:dyDescent="0.25"/>
  </sheetData>
  <sheetProtection algorithmName="SHA-512" hashValue="xdsrH4HeqoAkY+bE6pcBU55fX35rqnXOuFQ/55jIFNrbLwiF8y1NGVTSFoaeK09p0rp7m1Y+a0M3d+7qrsFKbA==" saltValue="icDwTv4arkbEI96iX1KRbA==" spinCount="100000" sheet="1" objects="1" scenarios="1" selectLockedCells="1" selectUnlockedCells="1"/>
  <mergeCells count="84">
    <mergeCell ref="E179:F179"/>
    <mergeCell ref="E180:F180"/>
    <mergeCell ref="E182:F182"/>
    <mergeCell ref="E172:F172"/>
    <mergeCell ref="E181:F181"/>
    <mergeCell ref="E171:F171"/>
    <mergeCell ref="E175:F175"/>
    <mergeCell ref="E176:F176"/>
    <mergeCell ref="E177:F177"/>
    <mergeCell ref="E178:F178"/>
    <mergeCell ref="E166:F166"/>
    <mergeCell ref="E167:F167"/>
    <mergeCell ref="E168:F168"/>
    <mergeCell ref="E169:F169"/>
    <mergeCell ref="E170:F170"/>
    <mergeCell ref="E163:F163"/>
    <mergeCell ref="E164:F164"/>
    <mergeCell ref="B33:D33"/>
    <mergeCell ref="F150:F151"/>
    <mergeCell ref="E150:E151"/>
    <mergeCell ref="B150:B151"/>
    <mergeCell ref="C150:C151"/>
    <mergeCell ref="D150:D151"/>
    <mergeCell ref="B143:B144"/>
    <mergeCell ref="C143:C144"/>
    <mergeCell ref="D143:D144"/>
    <mergeCell ref="E143:E144"/>
    <mergeCell ref="F143:F144"/>
    <mergeCell ref="B75:F75"/>
    <mergeCell ref="B34:D34"/>
    <mergeCell ref="B35:B36"/>
    <mergeCell ref="B13:D14"/>
    <mergeCell ref="B15:B16"/>
    <mergeCell ref="C15:C16"/>
    <mergeCell ref="D15:D16"/>
    <mergeCell ref="B17:B19"/>
    <mergeCell ref="C35:C36"/>
    <mergeCell ref="D35:D36"/>
    <mergeCell ref="B47:D47"/>
    <mergeCell ref="B48:D48"/>
    <mergeCell ref="B49:B50"/>
    <mergeCell ref="C49:C50"/>
    <mergeCell ref="D49:D50"/>
    <mergeCell ref="B57:D57"/>
    <mergeCell ref="B58:D58"/>
    <mergeCell ref="B59:B60"/>
    <mergeCell ref="C59:C60"/>
    <mergeCell ref="D59:D60"/>
    <mergeCell ref="B76:F76"/>
    <mergeCell ref="B77:B78"/>
    <mergeCell ref="C77:C78"/>
    <mergeCell ref="D77:D78"/>
    <mergeCell ref="E77:E78"/>
    <mergeCell ref="F77:F78"/>
    <mergeCell ref="B92:F92"/>
    <mergeCell ref="B93:F93"/>
    <mergeCell ref="B94:B95"/>
    <mergeCell ref="C94:C95"/>
    <mergeCell ref="D94:D95"/>
    <mergeCell ref="E94:E95"/>
    <mergeCell ref="F94:F95"/>
    <mergeCell ref="B109:F109"/>
    <mergeCell ref="B110:F110"/>
    <mergeCell ref="B111:B112"/>
    <mergeCell ref="C111:C112"/>
    <mergeCell ref="D111:D112"/>
    <mergeCell ref="E111:E112"/>
    <mergeCell ref="F111:F112"/>
    <mergeCell ref="D185:I185"/>
    <mergeCell ref="D186:I186"/>
    <mergeCell ref="B126:F126"/>
    <mergeCell ref="B127:F127"/>
    <mergeCell ref="B128:B129"/>
    <mergeCell ref="C128:C129"/>
    <mergeCell ref="D128:D129"/>
    <mergeCell ref="E128:E129"/>
    <mergeCell ref="F128:F129"/>
    <mergeCell ref="E183:F183"/>
    <mergeCell ref="E165:F165"/>
    <mergeCell ref="E173:F173"/>
    <mergeCell ref="E174:F174"/>
    <mergeCell ref="B160:F160"/>
    <mergeCell ref="E162:F162"/>
    <mergeCell ref="E161:F16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
  <sheetViews>
    <sheetView showGridLines="0" showRowColHeaders="0" workbookViewId="0">
      <selection activeCell="C20" sqref="C20"/>
    </sheetView>
  </sheetViews>
  <sheetFormatPr baseColWidth="10" defaultColWidth="0" defaultRowHeight="15" zeroHeight="1" x14ac:dyDescent="0.25"/>
  <cols>
    <col min="1" max="1" width="11.42578125" style="29" customWidth="1"/>
    <col min="2" max="2" width="10.5703125" style="29" bestFit="1" customWidth="1"/>
    <col min="3" max="3" width="77" style="29" bestFit="1" customWidth="1"/>
    <col min="4" max="4" width="11.42578125" style="29" customWidth="1"/>
    <col min="5" max="16384" width="11.42578125" style="29" hidden="1"/>
  </cols>
  <sheetData>
    <row r="1" spans="1:4" s="28" customFormat="1" x14ac:dyDescent="0.25">
      <c r="A1" s="27"/>
      <c r="B1" s="27"/>
      <c r="C1" s="27"/>
      <c r="D1" s="27"/>
    </row>
    <row r="2" spans="1:4" s="28" customFormat="1" x14ac:dyDescent="0.25">
      <c r="A2" s="27"/>
      <c r="B2" s="27"/>
      <c r="C2" s="27"/>
      <c r="D2" s="27"/>
    </row>
    <row r="3" spans="1:4" s="28" customFormat="1" x14ac:dyDescent="0.25">
      <c r="A3" s="27"/>
      <c r="B3" s="27"/>
      <c r="C3" s="27"/>
      <c r="D3" s="27"/>
    </row>
    <row r="4" spans="1:4" s="28" customFormat="1" x14ac:dyDescent="0.25">
      <c r="A4" s="27"/>
      <c r="B4" s="27"/>
      <c r="C4" s="27"/>
      <c r="D4" s="27"/>
    </row>
    <row r="5" spans="1:4" s="28" customFormat="1" x14ac:dyDescent="0.25">
      <c r="A5" s="27"/>
      <c r="B5" s="27"/>
      <c r="C5" s="27"/>
      <c r="D5" s="27"/>
    </row>
    <row r="6" spans="1:4" s="28" customFormat="1" x14ac:dyDescent="0.25">
      <c r="A6" s="27"/>
      <c r="B6" s="27"/>
      <c r="C6" s="27"/>
      <c r="D6" s="27"/>
    </row>
    <row r="7" spans="1:4" s="28" customFormat="1" x14ac:dyDescent="0.25">
      <c r="A7" s="27"/>
      <c r="B7" s="27"/>
      <c r="C7" s="27"/>
      <c r="D7" s="27"/>
    </row>
    <row r="8" spans="1:4" s="28" customFormat="1" x14ac:dyDescent="0.25">
      <c r="A8" s="27"/>
      <c r="B8" s="27"/>
      <c r="C8" s="27"/>
      <c r="D8" s="27"/>
    </row>
    <row r="9" spans="1:4" s="28" customFormat="1" x14ac:dyDescent="0.25">
      <c r="A9" s="27"/>
      <c r="B9" s="27"/>
      <c r="C9" s="27"/>
      <c r="D9" s="27"/>
    </row>
    <row r="10" spans="1:4" s="28" customFormat="1" x14ac:dyDescent="0.25">
      <c r="A10" s="27"/>
      <c r="B10" s="27"/>
      <c r="C10" s="27"/>
      <c r="D10" s="27"/>
    </row>
    <row r="11" spans="1:4" s="28" customFormat="1" x14ac:dyDescent="0.25">
      <c r="A11" s="27"/>
      <c r="B11" s="27"/>
      <c r="C11" s="27"/>
      <c r="D11" s="27"/>
    </row>
    <row r="12" spans="1:4" s="28" customFormat="1" x14ac:dyDescent="0.25">
      <c r="A12" s="27"/>
      <c r="B12" s="30" t="s">
        <v>20</v>
      </c>
      <c r="C12" s="31" t="s">
        <v>21</v>
      </c>
      <c r="D12" s="27"/>
    </row>
    <row r="13" spans="1:4" s="28" customFormat="1" x14ac:dyDescent="0.25">
      <c r="A13" s="27"/>
      <c r="B13" s="30" t="s">
        <v>22</v>
      </c>
      <c r="C13" s="32" t="s">
        <v>23</v>
      </c>
      <c r="D13" s="27"/>
    </row>
    <row r="14" spans="1:4" s="28" customFormat="1" x14ac:dyDescent="0.25">
      <c r="A14" s="27"/>
      <c r="B14" s="30" t="s">
        <v>24</v>
      </c>
      <c r="C14" s="31" t="s">
        <v>25</v>
      </c>
      <c r="D14" s="27"/>
    </row>
    <row r="15" spans="1:4" s="28" customFormat="1" x14ac:dyDescent="0.25">
      <c r="A15" s="27"/>
      <c r="B15" s="30" t="s">
        <v>26</v>
      </c>
      <c r="C15" s="31" t="s">
        <v>27</v>
      </c>
      <c r="D15" s="27"/>
    </row>
    <row r="16" spans="1:4" s="28" customFormat="1" x14ac:dyDescent="0.25">
      <c r="A16" s="27"/>
      <c r="B16" s="30" t="s">
        <v>28</v>
      </c>
      <c r="C16" s="31" t="s">
        <v>29</v>
      </c>
      <c r="D16" s="27"/>
    </row>
    <row r="17" spans="1:4" s="28" customFormat="1" x14ac:dyDescent="0.25">
      <c r="A17" s="27"/>
      <c r="B17" s="30" t="s">
        <v>30</v>
      </c>
      <c r="C17" s="31" t="s">
        <v>31</v>
      </c>
      <c r="D17" s="27"/>
    </row>
    <row r="18" spans="1:4" s="28" customFormat="1" ht="30" x14ac:dyDescent="0.25">
      <c r="A18" s="27"/>
      <c r="B18" s="144" t="s">
        <v>32</v>
      </c>
      <c r="C18" s="33" t="s">
        <v>33</v>
      </c>
      <c r="D18" s="27"/>
    </row>
    <row r="19" spans="1:4" s="28" customFormat="1" x14ac:dyDescent="0.25">
      <c r="A19" s="27"/>
      <c r="B19" s="30" t="s">
        <v>34</v>
      </c>
      <c r="C19" s="31" t="s">
        <v>35</v>
      </c>
      <c r="D19" s="27"/>
    </row>
    <row r="20" spans="1:4" s="28" customFormat="1" x14ac:dyDescent="0.25">
      <c r="A20" s="27"/>
      <c r="B20" s="30" t="s">
        <v>36</v>
      </c>
      <c r="C20" s="31" t="s">
        <v>37</v>
      </c>
      <c r="D20" s="27"/>
    </row>
    <row r="21" spans="1:4" s="28" customFormat="1" x14ac:dyDescent="0.25">
      <c r="A21" s="27"/>
      <c r="B21" s="30" t="s">
        <v>38</v>
      </c>
      <c r="C21" s="31" t="s">
        <v>39</v>
      </c>
      <c r="D21" s="27"/>
    </row>
    <row r="22" spans="1:4" s="28" customFormat="1" x14ac:dyDescent="0.25">
      <c r="A22" s="27"/>
      <c r="B22" s="27"/>
      <c r="C22" s="27"/>
      <c r="D22" s="27"/>
    </row>
  </sheetData>
  <sheetProtection selectLockedCells="1" selectUnlockedCells="1"/>
  <hyperlinks>
    <hyperlink ref="C13" location="Hoja1!A1" display="Promedio de las cantidades de energía negociadas durante cada mes del año" xr:uid="{00000000-0004-0000-0100-000000000000}"/>
    <hyperlink ref="C14" location="Hoja2!A1" display="Promedio de las cantidades de energía negociadas diariamente " xr:uid="{00000000-0004-0000-0100-000001000000}"/>
    <hyperlink ref="C15" location="Hoja5!A1" display="Cantidad total de energía negociada durante el año" xr:uid="{00000000-0004-0000-0100-000002000000}"/>
    <hyperlink ref="C16" location="Hoja6!A1" display="Cantidad total de energía negociada durante cada mes del año " xr:uid="{00000000-0004-0000-0100-000003000000}"/>
    <hyperlink ref="C17" location="Hoja8!A1" display="Precio promedio, ponderado por cantidades, de la energía negociada durante el año " xr:uid="{00000000-0004-0000-0100-000004000000}"/>
    <hyperlink ref="C18" location="Hoja9!A1" display="Precio promedio, ponderado por cantidades, de la energía negociada durante cada mes del año" xr:uid="{00000000-0004-0000-0100-000005000000}"/>
    <hyperlink ref="C19" location="Hoja10!A1" display="Número de negociaciones durante el año" xr:uid="{00000000-0004-0000-0100-000006000000}"/>
    <hyperlink ref="C20" location="Hoja12!A1" display="Número promedio de negociaciones diarias" xr:uid="{00000000-0004-0000-0100-000007000000}"/>
    <hyperlink ref="C21" location="Hoja13!A1" display="Índices de mercado " xr:uid="{00000000-0004-0000-0100-000008000000}"/>
    <hyperlink ref="C12" location="Hoja7!A1" display="Aspectos regulatorios - Disclaimers" xr:uid="{00000000-0004-0000-0100-000009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8"/>
  <sheetViews>
    <sheetView showGridLines="0" showRowColHeaders="0" zoomScaleNormal="100" workbookViewId="0">
      <selection activeCell="K24" sqref="K24"/>
    </sheetView>
  </sheetViews>
  <sheetFormatPr baseColWidth="10" defaultColWidth="0" defaultRowHeight="15" zeroHeight="1" x14ac:dyDescent="0.25"/>
  <cols>
    <col min="1" max="11" width="11.42578125" style="1" customWidth="1"/>
    <col min="12" max="16384" width="11.42578125"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sheetData>
  <sheetProtection algorithmName="SHA-512" hashValue="3q2Tlpp0ZwjrcMQbSfl6EAynKlR1NiFlm6CoUpjyCEn5WZ0Z31HhAtXWaTJqlV2rx8Of3pgWnZy30Tyw4ivzgQ==" saltValue="NK4KNdu2wLcaBd+olLmoUg==" spinCount="100000" sheet="1" objects="1" scenarios="1" selectLockedCells="1" selectUnlockedCell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9"/>
  <sheetViews>
    <sheetView showGridLines="0" showRowColHeaders="0" zoomScale="90" zoomScaleNormal="90" workbookViewId="0"/>
  </sheetViews>
  <sheetFormatPr baseColWidth="10" defaultColWidth="0" defaultRowHeight="15" zeroHeight="1" x14ac:dyDescent="0.25"/>
  <cols>
    <col min="1" max="5" width="11.42578125" style="1" customWidth="1"/>
    <col min="6" max="6" width="15.42578125" style="1" customWidth="1"/>
    <col min="7" max="7" width="23.42578125" style="1" customWidth="1"/>
    <col min="8" max="12" width="11.42578125" style="1" customWidth="1"/>
    <col min="13" max="13" width="15.42578125" style="1" customWidth="1"/>
    <col min="14" max="14" width="23" style="1" customWidth="1"/>
    <col min="15" max="19" width="11.42578125" style="1" customWidth="1"/>
    <col min="20" max="20" width="15.42578125" style="1" customWidth="1"/>
    <col min="21" max="21" width="23.5703125" style="1" customWidth="1"/>
    <col min="22" max="22" width="11.42578125" style="1" customWidth="1"/>
    <col min="23" max="16384" width="11.42578125"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2:21" x14ac:dyDescent="0.25"/>
    <row r="18" spans="2:21" x14ac:dyDescent="0.25"/>
    <row r="19" spans="2:21" x14ac:dyDescent="0.25"/>
    <row r="20" spans="2:21" ht="15.75" thickBot="1" x14ac:dyDescent="0.3"/>
    <row r="21" spans="2:21" ht="15" customHeight="1" x14ac:dyDescent="0.25">
      <c r="B21" s="172" t="s">
        <v>0</v>
      </c>
      <c r="C21" s="173"/>
      <c r="D21" s="173"/>
      <c r="E21" s="173"/>
      <c r="F21" s="173"/>
      <c r="G21" s="174"/>
      <c r="H21" s="20"/>
      <c r="I21" s="172" t="s">
        <v>14</v>
      </c>
      <c r="J21" s="173"/>
      <c r="K21" s="173"/>
      <c r="L21" s="173"/>
      <c r="M21" s="173"/>
      <c r="N21" s="174"/>
      <c r="O21" s="20"/>
      <c r="P21" s="172" t="s">
        <v>19</v>
      </c>
      <c r="Q21" s="173"/>
      <c r="R21" s="173"/>
      <c r="S21" s="173"/>
      <c r="T21" s="173"/>
      <c r="U21" s="174"/>
    </row>
    <row r="22" spans="2:21" ht="15.75" customHeight="1" thickBot="1" x14ac:dyDescent="0.3">
      <c r="B22" s="175" t="s">
        <v>18</v>
      </c>
      <c r="C22" s="176"/>
      <c r="D22" s="176"/>
      <c r="E22" s="176"/>
      <c r="F22" s="176"/>
      <c r="G22" s="177"/>
      <c r="H22" s="20"/>
      <c r="I22" s="175" t="s">
        <v>18</v>
      </c>
      <c r="J22" s="176"/>
      <c r="K22" s="176"/>
      <c r="L22" s="176"/>
      <c r="M22" s="176"/>
      <c r="N22" s="177"/>
      <c r="O22" s="20"/>
      <c r="P22" s="175" t="s">
        <v>18</v>
      </c>
      <c r="Q22" s="176"/>
      <c r="R22" s="176"/>
      <c r="S22" s="176"/>
      <c r="T22" s="176"/>
      <c r="U22" s="177"/>
    </row>
    <row r="23" spans="2:21" ht="15" customHeight="1" x14ac:dyDescent="0.25">
      <c r="B23" s="178" t="s">
        <v>1</v>
      </c>
      <c r="C23" s="180">
        <v>2016</v>
      </c>
      <c r="D23" s="180">
        <v>2017</v>
      </c>
      <c r="E23" s="180">
        <v>2018</v>
      </c>
      <c r="F23" s="168" t="s">
        <v>100</v>
      </c>
      <c r="G23" s="170" t="s">
        <v>101</v>
      </c>
      <c r="H23" s="20"/>
      <c r="I23" s="178" t="s">
        <v>1</v>
      </c>
      <c r="J23" s="180">
        <v>2016</v>
      </c>
      <c r="K23" s="180">
        <v>2017</v>
      </c>
      <c r="L23" s="180">
        <v>2018</v>
      </c>
      <c r="M23" s="168" t="s">
        <v>100</v>
      </c>
      <c r="N23" s="170" t="s">
        <v>101</v>
      </c>
      <c r="O23" s="20"/>
      <c r="P23" s="178" t="s">
        <v>1</v>
      </c>
      <c r="Q23" s="180">
        <v>2016</v>
      </c>
      <c r="R23" s="180">
        <v>2017</v>
      </c>
      <c r="S23" s="180">
        <v>2018</v>
      </c>
      <c r="T23" s="168" t="s">
        <v>16</v>
      </c>
      <c r="U23" s="170" t="s">
        <v>17</v>
      </c>
    </row>
    <row r="24" spans="2:21" ht="15.75" thickBot="1" x14ac:dyDescent="0.3">
      <c r="B24" s="179"/>
      <c r="C24" s="181"/>
      <c r="D24" s="181"/>
      <c r="E24" s="181"/>
      <c r="F24" s="169"/>
      <c r="G24" s="171"/>
      <c r="H24" s="20"/>
      <c r="I24" s="184"/>
      <c r="J24" s="185"/>
      <c r="K24" s="185"/>
      <c r="L24" s="185"/>
      <c r="M24" s="169"/>
      <c r="N24" s="171"/>
      <c r="O24" s="20"/>
      <c r="P24" s="179"/>
      <c r="Q24" s="181"/>
      <c r="R24" s="181"/>
      <c r="S24" s="181"/>
      <c r="T24" s="169"/>
      <c r="U24" s="183"/>
    </row>
    <row r="25" spans="2:21" x14ac:dyDescent="0.25">
      <c r="B25" s="21" t="s">
        <v>2</v>
      </c>
      <c r="C25" s="3">
        <v>3500</v>
      </c>
      <c r="D25" s="3">
        <v>16158.970588235294</v>
      </c>
      <c r="E25" s="3">
        <v>4729.4144144144148</v>
      </c>
      <c r="F25" s="84">
        <f>+E25/D25-1</f>
        <v>-0.70731957282862346</v>
      </c>
      <c r="G25" s="4">
        <f>+((F25-AVERAGE($F$25:$F$36))/STDEV($F$25:$F$36))</f>
        <v>-1.7315143843923324</v>
      </c>
      <c r="H25" s="20"/>
      <c r="I25" s="21" t="s">
        <v>2</v>
      </c>
      <c r="J25" s="3">
        <v>1596.6575342465753</v>
      </c>
      <c r="K25" s="3">
        <v>844.61409395973158</v>
      </c>
      <c r="L25" s="3">
        <v>2573.3286908077994</v>
      </c>
      <c r="M25" s="84">
        <f>+L25/K25-1</f>
        <v>2.0467508288234737</v>
      </c>
      <c r="N25" s="4">
        <f>+((M25-AVERAGE($M$25:$M$36))/STDEV($M$25:$M$36))</f>
        <v>2.5277233054507979</v>
      </c>
      <c r="O25" s="20"/>
      <c r="P25" s="21" t="s">
        <v>2</v>
      </c>
      <c r="Q25" s="17">
        <v>11533.181818181818</v>
      </c>
      <c r="R25" s="14">
        <v>3878.4328358208954</v>
      </c>
      <c r="S25" s="14">
        <v>3738.304761904762</v>
      </c>
      <c r="T25" s="84">
        <f>+S25/R25-1</f>
        <v>-3.6130076205502792E-2</v>
      </c>
      <c r="U25" s="22">
        <f>+((T25-AVERAGE($T$25:$T$36))/STDEV($T$25:$T$36))</f>
        <v>0.19764357631682114</v>
      </c>
    </row>
    <row r="26" spans="2:21" x14ac:dyDescent="0.25">
      <c r="B26" s="23" t="s">
        <v>3</v>
      </c>
      <c r="C26" s="5">
        <v>11722.222222222223</v>
      </c>
      <c r="D26" s="5">
        <v>8322.5</v>
      </c>
      <c r="E26" s="5">
        <v>5005</v>
      </c>
      <c r="F26" s="85">
        <f t="shared" ref="F26:F36" si="0">+E26/D26-1</f>
        <v>-0.39861820366476419</v>
      </c>
      <c r="G26" s="12">
        <f t="shared" ref="G26:G36" si="1">+((F26-AVERAGE($F$25:$F$36))/STDEV($F$25:$F$36))</f>
        <v>-1.1802879588883965</v>
      </c>
      <c r="H26" s="20"/>
      <c r="I26" s="23" t="s">
        <v>3</v>
      </c>
      <c r="J26" s="5">
        <v>1807.5621761658031</v>
      </c>
      <c r="K26" s="5">
        <v>1406.7875457875457</v>
      </c>
      <c r="L26" s="5">
        <v>1789.9175257731958</v>
      </c>
      <c r="M26" s="85">
        <f t="shared" ref="M26:M36" si="2">+L26/K26-1</f>
        <v>0.27234388101663698</v>
      </c>
      <c r="N26" s="12">
        <f t="shared" ref="N26:N36" si="3">+((M26-AVERAGE($M$25:$M$36))/STDEV($M$25:$M$36))</f>
        <v>-0.58036446406321573</v>
      </c>
      <c r="O26" s="20"/>
      <c r="P26" s="23" t="s">
        <v>3</v>
      </c>
      <c r="Q26" s="18">
        <v>5206.0526315789475</v>
      </c>
      <c r="R26" s="15">
        <v>6171.6506024096389</v>
      </c>
      <c r="S26" s="15">
        <v>4923.5192307692305</v>
      </c>
      <c r="T26" s="85">
        <f t="shared" ref="T26:T36" si="4">+S26/R26-1</f>
        <v>-0.20223623339161356</v>
      </c>
      <c r="U26" s="24">
        <f t="shared" ref="U26:U36" si="5">+((T26-AVERAGE($T$25:$T$36))/STDEV($T$25:$T$36))</f>
        <v>-0.29855624897847138</v>
      </c>
    </row>
    <row r="27" spans="2:21" x14ac:dyDescent="0.25">
      <c r="B27" s="23" t="s">
        <v>4</v>
      </c>
      <c r="C27" s="5">
        <v>4700</v>
      </c>
      <c r="D27" s="5">
        <v>3915.0769230769229</v>
      </c>
      <c r="E27" s="5">
        <v>4928.4827586206893</v>
      </c>
      <c r="F27" s="85">
        <f t="shared" si="0"/>
        <v>0.25884697937105017</v>
      </c>
      <c r="G27" s="12">
        <f t="shared" si="1"/>
        <v>-6.2984047774339311E-3</v>
      </c>
      <c r="H27" s="20"/>
      <c r="I27" s="23" t="s">
        <v>4</v>
      </c>
      <c r="J27" s="5">
        <v>1948.2738095238096</v>
      </c>
      <c r="K27" s="5">
        <v>1286.809659090909</v>
      </c>
      <c r="L27" s="5">
        <v>1624.9521531100479</v>
      </c>
      <c r="M27" s="85">
        <f t="shared" si="2"/>
        <v>0.26277584383227737</v>
      </c>
      <c r="N27" s="12">
        <f t="shared" si="3"/>
        <v>-0.59712403513439527</v>
      </c>
      <c r="O27" s="20"/>
      <c r="P27" s="23" t="s">
        <v>4</v>
      </c>
      <c r="Q27" s="18">
        <v>1358.2083333333333</v>
      </c>
      <c r="R27" s="15">
        <v>6364.6888888888889</v>
      </c>
      <c r="S27" s="15">
        <v>2922.2093023255816</v>
      </c>
      <c r="T27" s="85">
        <f t="shared" si="4"/>
        <v>-0.54087161943971718</v>
      </c>
      <c r="U27" s="24">
        <f t="shared" si="5"/>
        <v>-1.3101431897780573</v>
      </c>
    </row>
    <row r="28" spans="2:21" x14ac:dyDescent="0.25">
      <c r="B28" s="23" t="s">
        <v>5</v>
      </c>
      <c r="C28" s="5">
        <v>5022.95</v>
      </c>
      <c r="D28" s="5">
        <v>2400</v>
      </c>
      <c r="E28" s="5">
        <v>4678.8076923076924</v>
      </c>
      <c r="F28" s="85">
        <f t="shared" si="0"/>
        <v>0.94950320512820507</v>
      </c>
      <c r="G28" s="12">
        <f t="shared" si="1"/>
        <v>1.2269580709140466</v>
      </c>
      <c r="H28" s="20"/>
      <c r="I28" s="23" t="s">
        <v>5</v>
      </c>
      <c r="J28" s="5">
        <v>2682.04</v>
      </c>
      <c r="K28" s="5">
        <v>637.93790849673201</v>
      </c>
      <c r="L28" s="5">
        <v>1476.8266129032259</v>
      </c>
      <c r="M28" s="85">
        <f t="shared" si="2"/>
        <v>1.3150005560624107</v>
      </c>
      <c r="N28" s="12">
        <f t="shared" si="3"/>
        <v>1.2459744507597768</v>
      </c>
      <c r="O28" s="20"/>
      <c r="P28" s="23" t="s">
        <v>5</v>
      </c>
      <c r="Q28" s="18">
        <v>2727.9642857142858</v>
      </c>
      <c r="R28" s="15">
        <v>6837.5342465753429</v>
      </c>
      <c r="S28" s="15">
        <v>2931.3414634146343</v>
      </c>
      <c r="T28" s="85">
        <f t="shared" si="4"/>
        <v>-0.5712867595679203</v>
      </c>
      <c r="U28" s="24">
        <f t="shared" si="5"/>
        <v>-1.4010006719666115</v>
      </c>
    </row>
    <row r="29" spans="2:21" x14ac:dyDescent="0.25">
      <c r="B29" s="23" t="s">
        <v>6</v>
      </c>
      <c r="C29" s="5">
        <v>15747.058823529413</v>
      </c>
      <c r="D29" s="5">
        <v>3358.3333333333335</v>
      </c>
      <c r="E29" s="5">
        <v>3347.5283018867926</v>
      </c>
      <c r="F29" s="85">
        <f t="shared" si="0"/>
        <v>-3.2173790907813471E-3</v>
      </c>
      <c r="G29" s="12">
        <f t="shared" si="1"/>
        <v>-0.47424838490926663</v>
      </c>
      <c r="H29" s="20"/>
      <c r="I29" s="23" t="s">
        <v>6</v>
      </c>
      <c r="J29" s="5">
        <v>1755.9533073929961</v>
      </c>
      <c r="K29" s="5">
        <v>1247.6181229773463</v>
      </c>
      <c r="L29" s="5">
        <v>1892.888717156105</v>
      </c>
      <c r="M29" s="85">
        <f t="shared" si="2"/>
        <v>0.51720200459966814</v>
      </c>
      <c r="N29" s="12">
        <f t="shared" si="3"/>
        <v>-0.15146592975843604</v>
      </c>
      <c r="O29" s="20"/>
      <c r="P29" s="23" t="s">
        <v>6</v>
      </c>
      <c r="Q29" s="18">
        <v>8957.173913043478</v>
      </c>
      <c r="R29" s="15">
        <v>6430.08</v>
      </c>
      <c r="S29" s="15">
        <v>4722.5776397515529</v>
      </c>
      <c r="T29" s="85">
        <f t="shared" si="4"/>
        <v>-0.26554916272401696</v>
      </c>
      <c r="U29" s="24">
        <f t="shared" si="5"/>
        <v>-0.48768749495915115</v>
      </c>
    </row>
    <row r="30" spans="2:21" x14ac:dyDescent="0.25">
      <c r="B30" s="23" t="s">
        <v>7</v>
      </c>
      <c r="C30" s="5">
        <v>8000</v>
      </c>
      <c r="D30" s="5">
        <v>2623.0285714285715</v>
      </c>
      <c r="E30" s="5">
        <v>5695.5957446808507</v>
      </c>
      <c r="F30" s="85">
        <f t="shared" si="0"/>
        <v>1.1713815117076201</v>
      </c>
      <c r="G30" s="12">
        <f t="shared" si="1"/>
        <v>1.6231506312642325</v>
      </c>
      <c r="H30" s="20"/>
      <c r="I30" s="23" t="s">
        <v>7</v>
      </c>
      <c r="J30" s="5">
        <v>2438.159090909091</v>
      </c>
      <c r="K30" s="5">
        <v>1295.7898734177215</v>
      </c>
      <c r="L30" s="5">
        <v>1334.4219948849104</v>
      </c>
      <c r="M30" s="85">
        <f t="shared" si="2"/>
        <v>2.981356951439551E-2</v>
      </c>
      <c r="N30" s="12">
        <f t="shared" si="3"/>
        <v>-1.0051855547652346</v>
      </c>
      <c r="O30" s="20"/>
      <c r="P30" s="23" t="s">
        <v>7</v>
      </c>
      <c r="Q30" s="18">
        <v>3817.1304347826085</v>
      </c>
      <c r="R30" s="15">
        <v>4638.7314814814818</v>
      </c>
      <c r="S30" s="15">
        <v>5194.4581005586588</v>
      </c>
      <c r="T30" s="85">
        <f t="shared" si="4"/>
        <v>0.11980142012869721</v>
      </c>
      <c r="U30" s="24">
        <f t="shared" si="5"/>
        <v>0.66344919454187068</v>
      </c>
    </row>
    <row r="31" spans="2:21" x14ac:dyDescent="0.25">
      <c r="B31" s="23" t="s">
        <v>8</v>
      </c>
      <c r="C31" s="5">
        <v>8364</v>
      </c>
      <c r="D31" s="5">
        <v>3585.5</v>
      </c>
      <c r="E31" s="5">
        <v>6482.36</v>
      </c>
      <c r="F31" s="85">
        <f t="shared" si="0"/>
        <v>0.80793752614698078</v>
      </c>
      <c r="G31" s="12">
        <f t="shared" si="1"/>
        <v>0.97417414769977373</v>
      </c>
      <c r="H31" s="20"/>
      <c r="I31" s="23" t="s">
        <v>8</v>
      </c>
      <c r="J31" s="5">
        <v>2799.1605839416056</v>
      </c>
      <c r="K31" s="5">
        <v>1102.9698795180723</v>
      </c>
      <c r="L31" s="5">
        <v>1833.2027027027027</v>
      </c>
      <c r="M31" s="85">
        <f t="shared" si="2"/>
        <v>0.66206053016034838</v>
      </c>
      <c r="N31" s="12">
        <f t="shared" si="3"/>
        <v>0.10227124826685879</v>
      </c>
      <c r="O31" s="20"/>
      <c r="P31" s="23" t="s">
        <v>8</v>
      </c>
      <c r="Q31" s="18">
        <v>5936.9382716049386</v>
      </c>
      <c r="R31" s="15">
        <v>3399.0566037735848</v>
      </c>
      <c r="S31" s="15">
        <v>3284.8161764705883</v>
      </c>
      <c r="T31" s="85">
        <f t="shared" si="4"/>
        <v>-3.3609451274264845E-2</v>
      </c>
      <c r="U31" s="24">
        <f t="shared" si="5"/>
        <v>0.20517330111271695</v>
      </c>
    </row>
    <row r="32" spans="2:21" x14ac:dyDescent="0.25">
      <c r="B32" s="23" t="s">
        <v>9</v>
      </c>
      <c r="C32" s="5">
        <v>9728.5714285714294</v>
      </c>
      <c r="D32" s="5">
        <v>3398.3695652173915</v>
      </c>
      <c r="E32" s="5">
        <v>4833.7333333333336</v>
      </c>
      <c r="F32" s="85">
        <f t="shared" si="0"/>
        <v>0.42236835652220273</v>
      </c>
      <c r="G32" s="12">
        <f t="shared" si="1"/>
        <v>0.2856902717375242</v>
      </c>
      <c r="H32" s="20"/>
      <c r="I32" s="23" t="s">
        <v>9</v>
      </c>
      <c r="J32" s="5">
        <v>4403.5935672514615</v>
      </c>
      <c r="K32" s="5">
        <v>1058.7188612099644</v>
      </c>
      <c r="L32" s="5">
        <v>1826.4302103250477</v>
      </c>
      <c r="M32" s="85">
        <f t="shared" si="2"/>
        <v>0.7251324003406332</v>
      </c>
      <c r="N32" s="12">
        <f t="shared" si="3"/>
        <v>0.21274923560229789</v>
      </c>
      <c r="O32" s="20"/>
      <c r="P32" s="23" t="s">
        <v>9</v>
      </c>
      <c r="Q32" s="18">
        <v>5304.726315789474</v>
      </c>
      <c r="R32" s="15">
        <v>4786.4027777777774</v>
      </c>
      <c r="S32" s="15">
        <v>4635.7784431137725</v>
      </c>
      <c r="T32" s="85">
        <f t="shared" si="4"/>
        <v>-3.146921428412186E-2</v>
      </c>
      <c r="U32" s="24">
        <f t="shared" si="5"/>
        <v>0.21156671384701789</v>
      </c>
    </row>
    <row r="33" spans="2:21" x14ac:dyDescent="0.25">
      <c r="B33" s="23" t="s">
        <v>10</v>
      </c>
      <c r="C33" s="5">
        <v>7982.5</v>
      </c>
      <c r="D33" s="5">
        <v>4257.604166666667</v>
      </c>
      <c r="E33" s="5">
        <v>5229.6170212765956</v>
      </c>
      <c r="F33" s="85">
        <f t="shared" si="0"/>
        <v>0.22830042825961661</v>
      </c>
      <c r="G33" s="12">
        <f t="shared" si="1"/>
        <v>-6.0843242807261784E-2</v>
      </c>
      <c r="H33" s="20"/>
      <c r="I33" s="23" t="s">
        <v>10</v>
      </c>
      <c r="J33" s="5">
        <v>2641.8603603603606</v>
      </c>
      <c r="K33" s="5">
        <v>1202.7540106951872</v>
      </c>
      <c r="L33" s="5">
        <v>1672.2568807339449</v>
      </c>
      <c r="M33" s="85">
        <f t="shared" si="2"/>
        <v>0.3903565200064365</v>
      </c>
      <c r="N33" s="12">
        <f t="shared" si="3"/>
        <v>-0.37365109408592573</v>
      </c>
      <c r="O33" s="20"/>
      <c r="P33" s="23" t="s">
        <v>10</v>
      </c>
      <c r="Q33" s="18">
        <v>2324.6617647058824</v>
      </c>
      <c r="R33" s="15">
        <v>4809.8294117647056</v>
      </c>
      <c r="S33" s="15">
        <v>2870.95</v>
      </c>
      <c r="T33" s="85">
        <f t="shared" si="4"/>
        <v>-0.40310772914778681</v>
      </c>
      <c r="U33" s="24">
        <f t="shared" si="5"/>
        <v>-0.89860866599598777</v>
      </c>
    </row>
    <row r="34" spans="2:21" x14ac:dyDescent="0.25">
      <c r="B34" s="23" t="s">
        <v>11</v>
      </c>
      <c r="C34" s="5">
        <v>3954.5</v>
      </c>
      <c r="D34" s="5">
        <v>6618.333333333333</v>
      </c>
      <c r="E34" s="5">
        <v>4742.05</v>
      </c>
      <c r="F34" s="85">
        <f t="shared" si="0"/>
        <v>-0.28349785948123896</v>
      </c>
      <c r="G34" s="12">
        <f t="shared" si="1"/>
        <v>-0.9747256188218576</v>
      </c>
      <c r="H34" s="20"/>
      <c r="I34" s="23" t="s">
        <v>11</v>
      </c>
      <c r="J34" s="5">
        <v>2882.9876543209875</v>
      </c>
      <c r="K34" s="5">
        <v>1351.1416666666667</v>
      </c>
      <c r="L34" s="5">
        <v>1802.3386138613862</v>
      </c>
      <c r="M34" s="85">
        <f t="shared" si="2"/>
        <v>0.33393755690167182</v>
      </c>
      <c r="N34" s="12">
        <f t="shared" si="3"/>
        <v>-0.47247571231193081</v>
      </c>
      <c r="O34" s="20"/>
      <c r="P34" s="23" t="s">
        <v>11</v>
      </c>
      <c r="Q34" s="18">
        <v>4261.045454545455</v>
      </c>
      <c r="R34" s="15">
        <v>5028.2877697841723</v>
      </c>
      <c r="S34" s="15">
        <v>4168.6854838709678</v>
      </c>
      <c r="T34" s="85">
        <f t="shared" si="4"/>
        <v>-0.17095327977819796</v>
      </c>
      <c r="U34" s="24">
        <f t="shared" si="5"/>
        <v>-0.20510639509794645</v>
      </c>
    </row>
    <row r="35" spans="2:21" x14ac:dyDescent="0.25">
      <c r="B35" s="23" t="s">
        <v>12</v>
      </c>
      <c r="C35" s="5">
        <v>7783.3571428571431</v>
      </c>
      <c r="D35" s="5">
        <v>3024.2903225806454</v>
      </c>
      <c r="E35" s="5">
        <v>4634.296875</v>
      </c>
      <c r="F35" s="85">
        <f t="shared" si="0"/>
        <v>0.53235846452913504</v>
      </c>
      <c r="G35" s="12">
        <f t="shared" si="1"/>
        <v>0.48209190818530717</v>
      </c>
      <c r="H35" s="20"/>
      <c r="I35" s="23" t="s">
        <v>12</v>
      </c>
      <c r="J35" s="5">
        <v>2516.5215053763441</v>
      </c>
      <c r="K35" s="5">
        <v>2270.4721689059502</v>
      </c>
      <c r="L35" s="5">
        <v>2404.0684326710816</v>
      </c>
      <c r="M35" s="85">
        <f t="shared" si="2"/>
        <v>5.8840740527335456E-2</v>
      </c>
      <c r="N35" s="12">
        <f t="shared" si="3"/>
        <v>-0.9543409639455126</v>
      </c>
      <c r="O35" s="20"/>
      <c r="P35" s="23" t="s">
        <v>12</v>
      </c>
      <c r="Q35" s="18">
        <v>1303.3309523809523</v>
      </c>
      <c r="R35" s="15">
        <v>5287.6842105263158</v>
      </c>
      <c r="S35" s="15">
        <v>7984.3170731707314</v>
      </c>
      <c r="T35" s="85">
        <f t="shared" si="4"/>
        <v>0.50998371976831858</v>
      </c>
      <c r="U35" s="24">
        <f t="shared" si="5"/>
        <v>1.8290194069547099</v>
      </c>
    </row>
    <row r="36" spans="2:21" ht="15.75" thickBot="1" x14ac:dyDescent="0.3">
      <c r="B36" s="25" t="s">
        <v>13</v>
      </c>
      <c r="C36" s="8">
        <v>12136.122807017544</v>
      </c>
      <c r="D36" s="8">
        <v>4127.3859649122805</v>
      </c>
      <c r="E36" s="8">
        <v>4830.8888888888887</v>
      </c>
      <c r="F36" s="86">
        <f t="shared" si="0"/>
        <v>0.17044757382934983</v>
      </c>
      <c r="G36" s="13">
        <f t="shared" si="1"/>
        <v>-0.16414703520433471</v>
      </c>
      <c r="H36" s="20"/>
      <c r="I36" s="25" t="s">
        <v>13</v>
      </c>
      <c r="J36" s="8">
        <v>1472.35</v>
      </c>
      <c r="K36" s="8">
        <v>1817.1516709511568</v>
      </c>
      <c r="L36" s="8">
        <v>2961.7249999999999</v>
      </c>
      <c r="M36" s="86">
        <f t="shared" si="2"/>
        <v>0.62987220458583737</v>
      </c>
      <c r="N36" s="13">
        <f t="shared" si="3"/>
        <v>4.5889513984919042E-2</v>
      </c>
      <c r="O36" s="20"/>
      <c r="P36" s="25" t="s">
        <v>13</v>
      </c>
      <c r="Q36" s="19">
        <v>3158.9610389610389</v>
      </c>
      <c r="R36" s="16">
        <v>3655.7633587786258</v>
      </c>
      <c r="S36" s="16">
        <v>5110.4560000000001</v>
      </c>
      <c r="T36" s="86">
        <f t="shared" si="4"/>
        <v>0.39791761622868838</v>
      </c>
      <c r="U36" s="26">
        <f t="shared" si="5"/>
        <v>1.4942504740030882</v>
      </c>
    </row>
    <row r="37" spans="2:21" x14ac:dyDescent="0.25"/>
    <row r="38" spans="2:21" x14ac:dyDescent="0.25"/>
    <row r="39" spans="2:21" x14ac:dyDescent="0.25"/>
    <row r="40" spans="2:21" x14ac:dyDescent="0.25"/>
    <row r="41" spans="2:21" x14ac:dyDescent="0.25"/>
    <row r="42" spans="2:21" x14ac:dyDescent="0.25"/>
    <row r="43" spans="2:21" x14ac:dyDescent="0.25"/>
    <row r="44" spans="2:21" x14ac:dyDescent="0.25"/>
    <row r="45" spans="2:21" x14ac:dyDescent="0.25"/>
    <row r="46" spans="2:21" x14ac:dyDescent="0.25"/>
    <row r="47" spans="2:21" x14ac:dyDescent="0.25"/>
    <row r="48" spans="2:21" x14ac:dyDescent="0.25"/>
    <row r="49" spans="9:14" x14ac:dyDescent="0.25"/>
    <row r="50" spans="9:14" x14ac:dyDescent="0.25"/>
    <row r="51" spans="9:14" x14ac:dyDescent="0.25"/>
    <row r="52" spans="9:14" x14ac:dyDescent="0.25"/>
    <row r="53" spans="9:14" x14ac:dyDescent="0.25"/>
    <row r="54" spans="9:14" x14ac:dyDescent="0.25"/>
    <row r="55" spans="9:14" x14ac:dyDescent="0.25">
      <c r="I55" s="182" t="s">
        <v>102</v>
      </c>
      <c r="J55" s="182"/>
      <c r="K55" s="182"/>
      <c r="L55" s="182"/>
      <c r="M55" s="182"/>
      <c r="N55" s="182"/>
    </row>
    <row r="56" spans="9:14" x14ac:dyDescent="0.25">
      <c r="I56" s="182" t="s">
        <v>97</v>
      </c>
      <c r="J56" s="182"/>
      <c r="K56" s="182"/>
      <c r="L56" s="182"/>
      <c r="M56" s="182"/>
      <c r="N56" s="182"/>
    </row>
    <row r="57" spans="9:14" x14ac:dyDescent="0.25"/>
    <row r="58" spans="9:14" hidden="1" x14ac:dyDescent="0.25"/>
    <row r="59" spans="9:14" hidden="1" x14ac:dyDescent="0.25"/>
  </sheetData>
  <sheetProtection algorithmName="SHA-512" hashValue="yA68c6sXXSvyoW669od9ncIpSz1q5sy8O5mufE+uWnpKXptbXItPNL2LS9BpZi+Kewbhxuf60ddPCr+WXL8Ncw==" saltValue="TVgYiy1pB9/oExHZGnQaKA==" spinCount="100000" sheet="1" objects="1" scenarios="1" selectLockedCells="1" selectUnlockedCells="1"/>
  <mergeCells count="26">
    <mergeCell ref="I55:N55"/>
    <mergeCell ref="I56:N56"/>
    <mergeCell ref="P21:U21"/>
    <mergeCell ref="P22:U22"/>
    <mergeCell ref="P23:P24"/>
    <mergeCell ref="Q23:Q24"/>
    <mergeCell ref="R23:R24"/>
    <mergeCell ref="S23:S24"/>
    <mergeCell ref="T23:T24"/>
    <mergeCell ref="U23:U24"/>
    <mergeCell ref="I21:N21"/>
    <mergeCell ref="I22:N22"/>
    <mergeCell ref="I23:I24"/>
    <mergeCell ref="J23:J24"/>
    <mergeCell ref="K23:K24"/>
    <mergeCell ref="L23:L24"/>
    <mergeCell ref="M23:M24"/>
    <mergeCell ref="N23:N24"/>
    <mergeCell ref="G23:G24"/>
    <mergeCell ref="B21:G21"/>
    <mergeCell ref="B22:G22"/>
    <mergeCell ref="B23:B24"/>
    <mergeCell ref="C23:C24"/>
    <mergeCell ref="D23:D24"/>
    <mergeCell ref="E23:E24"/>
    <mergeCell ref="F23:F24"/>
  </mergeCells>
  <conditionalFormatting sqref="G25:G36">
    <cfRule type="iconSet" priority="1">
      <iconSet showValue="0">
        <cfvo type="percent" val="0"/>
        <cfvo type="num" val="-1.5"/>
        <cfvo type="num" val="1.5"/>
      </iconSet>
    </cfRule>
    <cfRule type="iconSet" priority="6">
      <iconSet iconSet="4Rating" showValue="0">
        <cfvo type="percent" val="0"/>
        <cfvo type="percent" val="25"/>
        <cfvo type="percent" val="50"/>
        <cfvo type="percent" val="75"/>
      </iconSet>
    </cfRule>
  </conditionalFormatting>
  <conditionalFormatting sqref="N25:N36">
    <cfRule type="iconSet" priority="2">
      <iconSet showValue="0">
        <cfvo type="percent" val="0"/>
        <cfvo type="num" val="-1.5"/>
        <cfvo type="num" val="1.5"/>
      </iconSet>
    </cfRule>
  </conditionalFormatting>
  <conditionalFormatting sqref="U25:U36">
    <cfRule type="iconSet" priority="3">
      <iconSet showValue="0">
        <cfvo type="percent" val="0"/>
        <cfvo type="num" val="-1.5"/>
        <cfvo type="num" val="1.5"/>
      </iconSet>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98"/>
  <sheetViews>
    <sheetView showGridLines="0" showRowColHeaders="0" workbookViewId="0"/>
  </sheetViews>
  <sheetFormatPr baseColWidth="10" defaultColWidth="0" defaultRowHeight="15" zeroHeight="1" x14ac:dyDescent="0.25"/>
  <cols>
    <col min="1" max="3" width="11.42578125" style="1" customWidth="1"/>
    <col min="4" max="4" width="14" style="1" customWidth="1"/>
    <col min="5" max="5" width="16.85546875" style="1" customWidth="1"/>
    <col min="6" max="8" width="11.42578125" style="1" customWidth="1"/>
    <col min="9" max="9" width="15.5703125" style="1" customWidth="1"/>
    <col min="10" max="10" width="15.28515625" style="1" customWidth="1"/>
    <col min="11" max="13" width="11.42578125" style="1" customWidth="1"/>
    <col min="14" max="14" width="14.5703125" style="1" customWidth="1"/>
    <col min="15" max="15" width="15.42578125" style="1" customWidth="1"/>
    <col min="16" max="16" width="11.42578125" style="1" customWidth="1"/>
    <col min="17" max="16384" width="11.42578125" style="1" hidden="1"/>
  </cols>
  <sheetData>
    <row r="1" spans="2:15" x14ac:dyDescent="0.25"/>
    <row r="2" spans="2:15" x14ac:dyDescent="0.25"/>
    <row r="3" spans="2:15" x14ac:dyDescent="0.25"/>
    <row r="4" spans="2:15" x14ac:dyDescent="0.25"/>
    <row r="5" spans="2:15" x14ac:dyDescent="0.25"/>
    <row r="6" spans="2:15" x14ac:dyDescent="0.25"/>
    <row r="7" spans="2:15" x14ac:dyDescent="0.25"/>
    <row r="8" spans="2:15" x14ac:dyDescent="0.25"/>
    <row r="9" spans="2:15" x14ac:dyDescent="0.25"/>
    <row r="10" spans="2:15" x14ac:dyDescent="0.25"/>
    <row r="11" spans="2:15" x14ac:dyDescent="0.25"/>
    <row r="12" spans="2:15" ht="15.75" thickBot="1" x14ac:dyDescent="0.3"/>
    <row r="13" spans="2:15" ht="15" customHeight="1" x14ac:dyDescent="0.25">
      <c r="B13" s="172" t="s">
        <v>44</v>
      </c>
      <c r="C13" s="173"/>
      <c r="D13" s="173"/>
      <c r="E13" s="174"/>
      <c r="G13" s="172" t="s">
        <v>14</v>
      </c>
      <c r="H13" s="173"/>
      <c r="I13" s="173"/>
      <c r="J13" s="174"/>
      <c r="L13" s="172" t="s">
        <v>19</v>
      </c>
      <c r="M13" s="173"/>
      <c r="N13" s="173"/>
      <c r="O13" s="174"/>
    </row>
    <row r="14" spans="2:15" ht="15.75" thickBot="1" x14ac:dyDescent="0.3">
      <c r="B14" s="175" t="s">
        <v>45</v>
      </c>
      <c r="C14" s="176"/>
      <c r="D14" s="176"/>
      <c r="E14" s="177"/>
      <c r="G14" s="175" t="s">
        <v>45</v>
      </c>
      <c r="H14" s="176"/>
      <c r="I14" s="176"/>
      <c r="J14" s="177"/>
      <c r="L14" s="175" t="s">
        <v>45</v>
      </c>
      <c r="M14" s="176"/>
      <c r="N14" s="176"/>
      <c r="O14" s="177"/>
    </row>
    <row r="15" spans="2:15" ht="15" customHeight="1" x14ac:dyDescent="0.25">
      <c r="B15" s="178" t="s">
        <v>40</v>
      </c>
      <c r="C15" s="180" t="s">
        <v>41</v>
      </c>
      <c r="D15" s="180" t="s">
        <v>42</v>
      </c>
      <c r="E15" s="191" t="s">
        <v>43</v>
      </c>
      <c r="G15" s="178" t="s">
        <v>40</v>
      </c>
      <c r="H15" s="180" t="s">
        <v>41</v>
      </c>
      <c r="I15" s="180" t="s">
        <v>42</v>
      </c>
      <c r="J15" s="191" t="s">
        <v>43</v>
      </c>
      <c r="L15" s="178" t="s">
        <v>40</v>
      </c>
      <c r="M15" s="180" t="s">
        <v>41</v>
      </c>
      <c r="N15" s="180" t="s">
        <v>42</v>
      </c>
      <c r="O15" s="191" t="s">
        <v>43</v>
      </c>
    </row>
    <row r="16" spans="2:15" ht="15.75" thickBot="1" x14ac:dyDescent="0.3">
      <c r="B16" s="179"/>
      <c r="C16" s="181"/>
      <c r="D16" s="181"/>
      <c r="E16" s="192"/>
      <c r="G16" s="179"/>
      <c r="H16" s="181"/>
      <c r="I16" s="181"/>
      <c r="J16" s="192"/>
      <c r="L16" s="179"/>
      <c r="M16" s="181"/>
      <c r="N16" s="181"/>
      <c r="O16" s="192"/>
    </row>
    <row r="17" spans="2:15" ht="15" customHeight="1" x14ac:dyDescent="0.25">
      <c r="B17" s="186">
        <v>2018</v>
      </c>
      <c r="C17" s="189" t="s">
        <v>2</v>
      </c>
      <c r="D17" s="151">
        <v>2</v>
      </c>
      <c r="E17" s="152">
        <v>4833.333333333333</v>
      </c>
      <c r="G17" s="186">
        <v>2018</v>
      </c>
      <c r="H17" s="197" t="s">
        <v>2</v>
      </c>
      <c r="I17" s="159">
        <v>1</v>
      </c>
      <c r="J17" s="152">
        <v>2130.75</v>
      </c>
      <c r="L17" s="186">
        <v>2018</v>
      </c>
      <c r="M17" s="197" t="s">
        <v>2</v>
      </c>
      <c r="N17" s="159">
        <v>1</v>
      </c>
      <c r="O17" s="152">
        <v>4666.666666666667</v>
      </c>
    </row>
    <row r="18" spans="2:15" ht="15" customHeight="1" x14ac:dyDescent="0.25">
      <c r="B18" s="187"/>
      <c r="C18" s="190"/>
      <c r="D18" s="137">
        <v>3</v>
      </c>
      <c r="E18" s="153">
        <v>4045</v>
      </c>
      <c r="G18" s="187"/>
      <c r="H18" s="195"/>
      <c r="I18" s="158">
        <v>2</v>
      </c>
      <c r="J18" s="153">
        <v>3186.8333333333335</v>
      </c>
      <c r="L18" s="187"/>
      <c r="M18" s="195"/>
      <c r="N18" s="158">
        <v>2</v>
      </c>
      <c r="O18" s="153">
        <v>4666.666666666667</v>
      </c>
    </row>
    <row r="19" spans="2:15" ht="15.75" customHeight="1" x14ac:dyDescent="0.25">
      <c r="B19" s="187"/>
      <c r="C19" s="190"/>
      <c r="D19" s="137">
        <v>4</v>
      </c>
      <c r="E19" s="153">
        <v>5166.666666666667</v>
      </c>
      <c r="G19" s="187"/>
      <c r="H19" s="195"/>
      <c r="I19" s="158">
        <v>3</v>
      </c>
      <c r="J19" s="153">
        <v>2070.1333333333332</v>
      </c>
      <c r="L19" s="187"/>
      <c r="M19" s="195"/>
      <c r="N19" s="158">
        <v>3</v>
      </c>
      <c r="O19" s="153">
        <v>3702.5</v>
      </c>
    </row>
    <row r="20" spans="2:15" x14ac:dyDescent="0.25">
      <c r="B20" s="187"/>
      <c r="C20" s="190"/>
      <c r="D20" s="137">
        <v>5</v>
      </c>
      <c r="E20" s="153">
        <v>4460</v>
      </c>
      <c r="G20" s="187"/>
      <c r="H20" s="195"/>
      <c r="I20" s="158">
        <v>4</v>
      </c>
      <c r="J20" s="153">
        <v>1315.5333333333333</v>
      </c>
      <c r="L20" s="187"/>
      <c r="M20" s="195"/>
      <c r="N20" s="158">
        <v>4</v>
      </c>
      <c r="O20" s="153">
        <v>5000</v>
      </c>
    </row>
    <row r="21" spans="2:15" ht="15" customHeight="1" x14ac:dyDescent="0.25">
      <c r="B21" s="187"/>
      <c r="C21" s="190"/>
      <c r="D21" s="137">
        <v>6</v>
      </c>
      <c r="E21" s="153">
        <v>4833.333333333333</v>
      </c>
      <c r="G21" s="187"/>
      <c r="H21" s="195"/>
      <c r="I21" s="158">
        <v>5</v>
      </c>
      <c r="J21" s="153">
        <v>1330.1666666666667</v>
      </c>
      <c r="L21" s="187"/>
      <c r="M21" s="195"/>
      <c r="N21" s="158">
        <v>5</v>
      </c>
      <c r="O21" s="153">
        <v>5333.333333333333</v>
      </c>
    </row>
    <row r="22" spans="2:15" ht="15" customHeight="1" x14ac:dyDescent="0.25">
      <c r="B22" s="187"/>
      <c r="C22" s="190"/>
      <c r="D22" s="137">
        <v>7</v>
      </c>
      <c r="E22" s="153">
        <v>4666.666666666667</v>
      </c>
      <c r="G22" s="187"/>
      <c r="H22" s="195"/>
      <c r="I22" s="158">
        <v>6</v>
      </c>
      <c r="J22" s="153">
        <v>1210.25</v>
      </c>
      <c r="L22" s="187"/>
      <c r="M22" s="195"/>
      <c r="N22" s="158">
        <v>6</v>
      </c>
      <c r="O22" s="153">
        <v>5000</v>
      </c>
    </row>
    <row r="23" spans="2:15" ht="15" customHeight="1" x14ac:dyDescent="0.25">
      <c r="B23" s="187"/>
      <c r="C23" s="190"/>
      <c r="D23" s="137">
        <v>8</v>
      </c>
      <c r="E23" s="153">
        <v>4300</v>
      </c>
      <c r="G23" s="187"/>
      <c r="H23" s="195"/>
      <c r="I23" s="158">
        <v>7</v>
      </c>
      <c r="J23" s="153">
        <v>3743.7142857142858</v>
      </c>
      <c r="L23" s="187"/>
      <c r="M23" s="195"/>
      <c r="N23" s="158">
        <v>7</v>
      </c>
      <c r="O23" s="153">
        <v>5000</v>
      </c>
    </row>
    <row r="24" spans="2:15" ht="15" customHeight="1" x14ac:dyDescent="0.25">
      <c r="B24" s="187"/>
      <c r="C24" s="190"/>
      <c r="D24" s="137">
        <v>9</v>
      </c>
      <c r="E24" s="153">
        <v>4482.333333333333</v>
      </c>
      <c r="G24" s="187"/>
      <c r="H24" s="195"/>
      <c r="I24" s="158">
        <v>8</v>
      </c>
      <c r="J24" s="153">
        <v>2232.5</v>
      </c>
      <c r="L24" s="187"/>
      <c r="M24" s="195"/>
      <c r="N24" s="158">
        <v>8</v>
      </c>
      <c r="O24" s="153">
        <v>4000</v>
      </c>
    </row>
    <row r="25" spans="2:15" ht="15" customHeight="1" x14ac:dyDescent="0.25">
      <c r="B25" s="187"/>
      <c r="C25" s="190"/>
      <c r="D25" s="137">
        <v>11</v>
      </c>
      <c r="E25" s="153">
        <v>4094.4</v>
      </c>
      <c r="G25" s="187"/>
      <c r="H25" s="195"/>
      <c r="I25" s="158">
        <v>9</v>
      </c>
      <c r="J25" s="153">
        <v>2010.0833333333333</v>
      </c>
      <c r="L25" s="187"/>
      <c r="M25" s="195"/>
      <c r="N25" s="158">
        <v>9</v>
      </c>
      <c r="O25" s="153">
        <v>4666.666666666667</v>
      </c>
    </row>
    <row r="26" spans="2:15" ht="15" customHeight="1" x14ac:dyDescent="0.25">
      <c r="B26" s="187"/>
      <c r="C26" s="190"/>
      <c r="D26" s="137">
        <v>12</v>
      </c>
      <c r="E26" s="153">
        <v>3480.5</v>
      </c>
      <c r="G26" s="187"/>
      <c r="H26" s="195"/>
      <c r="I26" s="158">
        <v>10</v>
      </c>
      <c r="J26" s="153">
        <v>2303.125</v>
      </c>
      <c r="L26" s="187"/>
      <c r="M26" s="195"/>
      <c r="N26" s="158">
        <v>10</v>
      </c>
      <c r="O26" s="153">
        <v>5500</v>
      </c>
    </row>
    <row r="27" spans="2:15" ht="15" customHeight="1" x14ac:dyDescent="0.25">
      <c r="B27" s="187"/>
      <c r="C27" s="190"/>
      <c r="D27" s="137">
        <v>13</v>
      </c>
      <c r="E27" s="153">
        <v>3833.3333333333335</v>
      </c>
      <c r="G27" s="187"/>
      <c r="H27" s="195"/>
      <c r="I27" s="158">
        <v>11</v>
      </c>
      <c r="J27" s="153">
        <v>3250</v>
      </c>
      <c r="L27" s="187"/>
      <c r="M27" s="195"/>
      <c r="N27" s="158">
        <v>11</v>
      </c>
      <c r="O27" s="153">
        <v>4333.333333333333</v>
      </c>
    </row>
    <row r="28" spans="2:15" ht="15" customHeight="1" x14ac:dyDescent="0.25">
      <c r="B28" s="187"/>
      <c r="C28" s="190"/>
      <c r="D28" s="137">
        <v>14</v>
      </c>
      <c r="E28" s="153">
        <v>5566.666666666667</v>
      </c>
      <c r="G28" s="187"/>
      <c r="H28" s="195"/>
      <c r="I28" s="158">
        <v>12</v>
      </c>
      <c r="J28" s="153">
        <v>3086.625</v>
      </c>
      <c r="L28" s="187"/>
      <c r="M28" s="195"/>
      <c r="N28" s="158">
        <v>12</v>
      </c>
      <c r="O28" s="153">
        <v>7200</v>
      </c>
    </row>
    <row r="29" spans="2:15" ht="15" customHeight="1" x14ac:dyDescent="0.25">
      <c r="B29" s="187"/>
      <c r="C29" s="190"/>
      <c r="D29" s="137">
        <v>15</v>
      </c>
      <c r="E29" s="153">
        <v>4861</v>
      </c>
      <c r="G29" s="187"/>
      <c r="H29" s="195"/>
      <c r="I29" s="158">
        <v>13</v>
      </c>
      <c r="J29" s="153">
        <v>1920.4</v>
      </c>
      <c r="L29" s="187"/>
      <c r="M29" s="195"/>
      <c r="N29" s="158">
        <v>13</v>
      </c>
      <c r="O29" s="153">
        <v>4333.333333333333</v>
      </c>
    </row>
    <row r="30" spans="2:15" ht="15" customHeight="1" x14ac:dyDescent="0.25">
      <c r="B30" s="187"/>
      <c r="C30" s="190"/>
      <c r="D30" s="137">
        <v>16</v>
      </c>
      <c r="E30" s="153">
        <v>3106.7142857142858</v>
      </c>
      <c r="G30" s="187"/>
      <c r="H30" s="195"/>
      <c r="I30" s="158">
        <v>14</v>
      </c>
      <c r="J30" s="153">
        <v>4266.666666666667</v>
      </c>
      <c r="L30" s="187"/>
      <c r="M30" s="195"/>
      <c r="N30" s="158">
        <v>14</v>
      </c>
      <c r="O30" s="153">
        <v>2833.3333333333335</v>
      </c>
    </row>
    <row r="31" spans="2:15" ht="15" customHeight="1" x14ac:dyDescent="0.25">
      <c r="B31" s="187"/>
      <c r="C31" s="190"/>
      <c r="D31" s="137">
        <v>17</v>
      </c>
      <c r="E31" s="153">
        <v>3889.4</v>
      </c>
      <c r="G31" s="187"/>
      <c r="H31" s="195"/>
      <c r="I31" s="158">
        <v>15</v>
      </c>
      <c r="J31" s="153">
        <v>3344.7692307692309</v>
      </c>
      <c r="L31" s="187"/>
      <c r="M31" s="195"/>
      <c r="N31" s="158">
        <v>15</v>
      </c>
      <c r="O31" s="153">
        <v>2300</v>
      </c>
    </row>
    <row r="32" spans="2:15" ht="15" customHeight="1" x14ac:dyDescent="0.25">
      <c r="B32" s="187"/>
      <c r="C32" s="190"/>
      <c r="D32" s="137">
        <v>18</v>
      </c>
      <c r="E32" s="153">
        <v>3596</v>
      </c>
      <c r="G32" s="187"/>
      <c r="H32" s="195"/>
      <c r="I32" s="158">
        <v>16</v>
      </c>
      <c r="J32" s="153">
        <v>3007.5833333333335</v>
      </c>
      <c r="L32" s="187"/>
      <c r="M32" s="195"/>
      <c r="N32" s="158">
        <v>16</v>
      </c>
      <c r="O32" s="153">
        <v>2250</v>
      </c>
    </row>
    <row r="33" spans="2:15" ht="15" customHeight="1" x14ac:dyDescent="0.25">
      <c r="B33" s="187"/>
      <c r="C33" s="190"/>
      <c r="D33" s="137">
        <v>19</v>
      </c>
      <c r="E33" s="153">
        <v>3561.75</v>
      </c>
      <c r="G33" s="187"/>
      <c r="H33" s="195"/>
      <c r="I33" s="158">
        <v>17</v>
      </c>
      <c r="J33" s="153">
        <v>1827.8333333333333</v>
      </c>
      <c r="L33" s="187"/>
      <c r="M33" s="195"/>
      <c r="N33" s="158">
        <v>17</v>
      </c>
      <c r="O33" s="153">
        <v>2700</v>
      </c>
    </row>
    <row r="34" spans="2:15" ht="15" customHeight="1" x14ac:dyDescent="0.25">
      <c r="B34" s="187"/>
      <c r="C34" s="190"/>
      <c r="D34" s="137">
        <v>20</v>
      </c>
      <c r="E34" s="153">
        <v>3933.3333333333335</v>
      </c>
      <c r="G34" s="187"/>
      <c r="H34" s="195"/>
      <c r="I34" s="158">
        <v>18</v>
      </c>
      <c r="J34" s="153">
        <v>4673.3846153846152</v>
      </c>
      <c r="L34" s="187"/>
      <c r="M34" s="195"/>
      <c r="N34" s="158">
        <v>18</v>
      </c>
      <c r="O34" s="153">
        <v>2250</v>
      </c>
    </row>
    <row r="35" spans="2:15" ht="15" customHeight="1" x14ac:dyDescent="0.25">
      <c r="B35" s="187"/>
      <c r="C35" s="190"/>
      <c r="D35" s="137">
        <v>21</v>
      </c>
      <c r="E35" s="153">
        <v>6400</v>
      </c>
      <c r="G35" s="187"/>
      <c r="H35" s="195"/>
      <c r="I35" s="158">
        <v>19</v>
      </c>
      <c r="J35" s="153">
        <v>4125.75</v>
      </c>
      <c r="L35" s="187"/>
      <c r="M35" s="195"/>
      <c r="N35" s="158">
        <v>19</v>
      </c>
      <c r="O35" s="153">
        <v>2000</v>
      </c>
    </row>
    <row r="36" spans="2:15" ht="15" customHeight="1" x14ac:dyDescent="0.25">
      <c r="B36" s="187"/>
      <c r="C36" s="190"/>
      <c r="D36" s="137">
        <v>22</v>
      </c>
      <c r="E36" s="153">
        <v>4382.333333333333</v>
      </c>
      <c r="G36" s="187"/>
      <c r="H36" s="195"/>
      <c r="I36" s="158">
        <v>20</v>
      </c>
      <c r="J36" s="153">
        <v>4796.5</v>
      </c>
      <c r="L36" s="187"/>
      <c r="M36" s="195"/>
      <c r="N36" s="158">
        <v>20</v>
      </c>
      <c r="O36" s="153">
        <v>2000</v>
      </c>
    </row>
    <row r="37" spans="2:15" ht="15" customHeight="1" x14ac:dyDescent="0.25">
      <c r="B37" s="187"/>
      <c r="C37" s="190"/>
      <c r="D37" s="137">
        <v>23</v>
      </c>
      <c r="E37" s="153">
        <v>3649.4</v>
      </c>
      <c r="G37" s="187"/>
      <c r="H37" s="195"/>
      <c r="I37" s="158">
        <v>21</v>
      </c>
      <c r="J37" s="153">
        <v>1807.1666666666667</v>
      </c>
      <c r="L37" s="187"/>
      <c r="M37" s="195"/>
      <c r="N37" s="158">
        <v>21</v>
      </c>
      <c r="O37" s="153">
        <v>3000</v>
      </c>
    </row>
    <row r="38" spans="2:15" ht="15" customHeight="1" x14ac:dyDescent="0.25">
      <c r="B38" s="187"/>
      <c r="C38" s="190"/>
      <c r="D38" s="137">
        <v>24</v>
      </c>
      <c r="E38" s="153">
        <v>4769.3999999999996</v>
      </c>
      <c r="G38" s="187"/>
      <c r="H38" s="195"/>
      <c r="I38" s="158">
        <v>22</v>
      </c>
      <c r="J38" s="153">
        <v>1787.8571428571429</v>
      </c>
      <c r="L38" s="187"/>
      <c r="M38" s="195"/>
      <c r="N38" s="158">
        <v>22</v>
      </c>
      <c r="O38" s="153">
        <v>1500</v>
      </c>
    </row>
    <row r="39" spans="2:15" ht="15" customHeight="1" x14ac:dyDescent="0.25">
      <c r="B39" s="187"/>
      <c r="C39" s="190"/>
      <c r="D39" s="137">
        <v>25</v>
      </c>
      <c r="E39" s="153">
        <v>3961.75</v>
      </c>
      <c r="G39" s="187"/>
      <c r="H39" s="195"/>
      <c r="I39" s="158">
        <v>23</v>
      </c>
      <c r="J39" s="153">
        <v>3560.7692307692309</v>
      </c>
      <c r="L39" s="187"/>
      <c r="M39" s="195"/>
      <c r="N39" s="158">
        <v>23</v>
      </c>
      <c r="O39" s="153">
        <v>1700</v>
      </c>
    </row>
    <row r="40" spans="2:15" ht="15" customHeight="1" x14ac:dyDescent="0.25">
      <c r="B40" s="187"/>
      <c r="C40" s="190"/>
      <c r="D40" s="137">
        <v>26</v>
      </c>
      <c r="E40" s="153">
        <v>6266.666666666667</v>
      </c>
      <c r="G40" s="187"/>
      <c r="H40" s="195"/>
      <c r="I40" s="158">
        <v>24</v>
      </c>
      <c r="J40" s="153">
        <v>2477.4705882352941</v>
      </c>
      <c r="L40" s="187"/>
      <c r="M40" s="195"/>
      <c r="N40" s="158">
        <v>24</v>
      </c>
      <c r="O40" s="153">
        <v>2285.7142857142858</v>
      </c>
    </row>
    <row r="41" spans="2:15" ht="15" customHeight="1" x14ac:dyDescent="0.25">
      <c r="B41" s="187"/>
      <c r="C41" s="190"/>
      <c r="D41" s="137">
        <v>27</v>
      </c>
      <c r="E41" s="153">
        <v>6666.666666666667</v>
      </c>
      <c r="G41" s="187"/>
      <c r="H41" s="195"/>
      <c r="I41" s="158">
        <v>25</v>
      </c>
      <c r="J41" s="153">
        <v>3133.294117647059</v>
      </c>
      <c r="L41" s="187"/>
      <c r="M41" s="195"/>
      <c r="N41" s="158">
        <v>25</v>
      </c>
      <c r="O41" s="153">
        <v>4383</v>
      </c>
    </row>
    <row r="42" spans="2:15" ht="15" customHeight="1" x14ac:dyDescent="0.25">
      <c r="B42" s="187"/>
      <c r="C42" s="190"/>
      <c r="D42" s="137">
        <v>28</v>
      </c>
      <c r="E42" s="153">
        <v>7700</v>
      </c>
      <c r="G42" s="187"/>
      <c r="H42" s="195"/>
      <c r="I42" s="158">
        <v>26</v>
      </c>
      <c r="J42" s="153">
        <v>2751.05</v>
      </c>
      <c r="L42" s="187"/>
      <c r="M42" s="195"/>
      <c r="N42" s="158">
        <v>26</v>
      </c>
      <c r="O42" s="153">
        <v>4000</v>
      </c>
    </row>
    <row r="43" spans="2:15" ht="15" customHeight="1" x14ac:dyDescent="0.25">
      <c r="B43" s="187"/>
      <c r="C43" s="190"/>
      <c r="D43" s="137">
        <v>29</v>
      </c>
      <c r="E43" s="153">
        <v>7266.666666666667</v>
      </c>
      <c r="G43" s="187"/>
      <c r="H43" s="195"/>
      <c r="I43" s="158">
        <v>27</v>
      </c>
      <c r="J43" s="153">
        <v>2629.4285714285716</v>
      </c>
      <c r="L43" s="187"/>
      <c r="M43" s="195"/>
      <c r="N43" s="158">
        <v>27</v>
      </c>
      <c r="O43" s="153">
        <v>4000</v>
      </c>
    </row>
    <row r="44" spans="2:15" ht="15" customHeight="1" x14ac:dyDescent="0.25">
      <c r="B44" s="187"/>
      <c r="C44" s="190"/>
      <c r="D44" s="137">
        <v>30</v>
      </c>
      <c r="E44" s="153">
        <v>8000</v>
      </c>
      <c r="G44" s="187"/>
      <c r="H44" s="195"/>
      <c r="I44" s="158">
        <v>29</v>
      </c>
      <c r="J44" s="153">
        <v>3769.5714285714284</v>
      </c>
      <c r="L44" s="187"/>
      <c r="M44" s="195"/>
      <c r="N44" s="158">
        <v>28</v>
      </c>
      <c r="O44" s="153">
        <v>3500</v>
      </c>
    </row>
    <row r="45" spans="2:15" ht="15" customHeight="1" x14ac:dyDescent="0.25">
      <c r="B45" s="187"/>
      <c r="C45" s="190"/>
      <c r="D45" s="137">
        <v>31</v>
      </c>
      <c r="E45" s="153">
        <v>6780</v>
      </c>
      <c r="G45" s="187"/>
      <c r="H45" s="195"/>
      <c r="I45" s="158">
        <v>30</v>
      </c>
      <c r="J45" s="153">
        <v>1807.2222222222222</v>
      </c>
      <c r="L45" s="187"/>
      <c r="M45" s="195"/>
      <c r="N45" s="158">
        <v>29</v>
      </c>
      <c r="O45" s="153">
        <v>4000</v>
      </c>
    </row>
    <row r="46" spans="2:15" ht="15" customHeight="1" x14ac:dyDescent="0.25">
      <c r="B46" s="187"/>
      <c r="C46" s="190" t="s">
        <v>3</v>
      </c>
      <c r="D46" s="137">
        <v>1</v>
      </c>
      <c r="E46" s="153">
        <v>9750</v>
      </c>
      <c r="G46" s="187"/>
      <c r="H46" s="195"/>
      <c r="I46" s="158">
        <v>31</v>
      </c>
      <c r="J46" s="153">
        <v>1498.8695652173913</v>
      </c>
      <c r="L46" s="187"/>
      <c r="M46" s="195"/>
      <c r="N46" s="158">
        <v>30</v>
      </c>
      <c r="O46" s="153">
        <v>3500</v>
      </c>
    </row>
    <row r="47" spans="2:15" ht="15" customHeight="1" x14ac:dyDescent="0.25">
      <c r="B47" s="187"/>
      <c r="C47" s="190"/>
      <c r="D47" s="137">
        <v>2</v>
      </c>
      <c r="E47" s="153">
        <v>6500</v>
      </c>
      <c r="G47" s="187"/>
      <c r="H47" s="195" t="s">
        <v>3</v>
      </c>
      <c r="I47" s="158">
        <v>1</v>
      </c>
      <c r="J47" s="153">
        <v>1346.1818181818182</v>
      </c>
      <c r="L47" s="187"/>
      <c r="M47" s="195"/>
      <c r="N47" s="158">
        <v>31</v>
      </c>
      <c r="O47" s="153">
        <v>5420</v>
      </c>
    </row>
    <row r="48" spans="2:15" ht="15" customHeight="1" x14ac:dyDescent="0.25">
      <c r="B48" s="187"/>
      <c r="C48" s="190"/>
      <c r="D48" s="137">
        <v>3</v>
      </c>
      <c r="E48" s="153">
        <v>6000</v>
      </c>
      <c r="G48" s="187"/>
      <c r="H48" s="195"/>
      <c r="I48" s="158">
        <v>2</v>
      </c>
      <c r="J48" s="153">
        <v>1935.2857142857142</v>
      </c>
      <c r="L48" s="187"/>
      <c r="M48" s="195" t="s">
        <v>3</v>
      </c>
      <c r="N48" s="158">
        <v>1</v>
      </c>
      <c r="O48" s="153">
        <v>3985</v>
      </c>
    </row>
    <row r="49" spans="2:15" ht="15" customHeight="1" x14ac:dyDescent="0.25">
      <c r="B49" s="187"/>
      <c r="C49" s="190"/>
      <c r="D49" s="137">
        <v>4</v>
      </c>
      <c r="E49" s="153">
        <v>6666.666666666667</v>
      </c>
      <c r="G49" s="187"/>
      <c r="H49" s="195"/>
      <c r="I49" s="158">
        <v>3</v>
      </c>
      <c r="J49" s="153">
        <v>1616.3809523809523</v>
      </c>
      <c r="L49" s="187"/>
      <c r="M49" s="195"/>
      <c r="N49" s="158">
        <v>2</v>
      </c>
      <c r="O49" s="153">
        <v>6200</v>
      </c>
    </row>
    <row r="50" spans="2:15" ht="15" customHeight="1" x14ac:dyDescent="0.25">
      <c r="B50" s="187"/>
      <c r="C50" s="190"/>
      <c r="D50" s="137">
        <v>6</v>
      </c>
      <c r="E50" s="153">
        <v>10000</v>
      </c>
      <c r="G50" s="187"/>
      <c r="H50" s="195"/>
      <c r="I50" s="158">
        <v>4</v>
      </c>
      <c r="J50" s="153">
        <v>1951.0625</v>
      </c>
      <c r="L50" s="187"/>
      <c r="M50" s="195"/>
      <c r="N50" s="158">
        <v>3</v>
      </c>
      <c r="O50" s="153">
        <v>5333.333333333333</v>
      </c>
    </row>
    <row r="51" spans="2:15" ht="15" customHeight="1" x14ac:dyDescent="0.25">
      <c r="B51" s="187"/>
      <c r="C51" s="190"/>
      <c r="D51" s="137">
        <v>7</v>
      </c>
      <c r="E51" s="153">
        <v>3965.3333333333335</v>
      </c>
      <c r="G51" s="187"/>
      <c r="H51" s="195"/>
      <c r="I51" s="158">
        <v>5</v>
      </c>
      <c r="J51" s="153">
        <v>1989.5652173913043</v>
      </c>
      <c r="L51" s="187"/>
      <c r="M51" s="195"/>
      <c r="N51" s="158">
        <v>4</v>
      </c>
      <c r="O51" s="153">
        <v>7706</v>
      </c>
    </row>
    <row r="52" spans="2:15" ht="15" customHeight="1" x14ac:dyDescent="0.25">
      <c r="B52" s="187"/>
      <c r="C52" s="190"/>
      <c r="D52" s="137">
        <v>8</v>
      </c>
      <c r="E52" s="153">
        <v>6946</v>
      </c>
      <c r="G52" s="187"/>
      <c r="H52" s="195"/>
      <c r="I52" s="158">
        <v>6</v>
      </c>
      <c r="J52" s="153">
        <v>1457.95</v>
      </c>
      <c r="L52" s="187"/>
      <c r="M52" s="195"/>
      <c r="N52" s="158">
        <v>5</v>
      </c>
      <c r="O52" s="153">
        <v>3370</v>
      </c>
    </row>
    <row r="53" spans="2:15" ht="15" customHeight="1" x14ac:dyDescent="0.25">
      <c r="B53" s="187"/>
      <c r="C53" s="190"/>
      <c r="D53" s="137">
        <v>9</v>
      </c>
      <c r="E53" s="153">
        <v>2305</v>
      </c>
      <c r="G53" s="187"/>
      <c r="H53" s="195"/>
      <c r="I53" s="158">
        <v>7</v>
      </c>
      <c r="J53" s="153">
        <v>2716.5483870967741</v>
      </c>
      <c r="L53" s="187"/>
      <c r="M53" s="195"/>
      <c r="N53" s="158">
        <v>6</v>
      </c>
      <c r="O53" s="153">
        <v>4403.2</v>
      </c>
    </row>
    <row r="54" spans="2:15" ht="15" customHeight="1" x14ac:dyDescent="0.25">
      <c r="B54" s="187"/>
      <c r="C54" s="190"/>
      <c r="D54" s="137">
        <v>10</v>
      </c>
      <c r="E54" s="153">
        <v>7575</v>
      </c>
      <c r="G54" s="187"/>
      <c r="H54" s="195"/>
      <c r="I54" s="158">
        <v>8</v>
      </c>
      <c r="J54" s="153">
        <v>1885.391304347826</v>
      </c>
      <c r="L54" s="187"/>
      <c r="M54" s="195"/>
      <c r="N54" s="158">
        <v>7</v>
      </c>
      <c r="O54" s="153">
        <v>4800</v>
      </c>
    </row>
    <row r="55" spans="2:15" ht="15" customHeight="1" x14ac:dyDescent="0.25">
      <c r="B55" s="187"/>
      <c r="C55" s="190"/>
      <c r="D55" s="137">
        <v>11</v>
      </c>
      <c r="E55" s="153">
        <v>2539.3333333333335</v>
      </c>
      <c r="G55" s="187"/>
      <c r="H55" s="195"/>
      <c r="I55" s="158">
        <v>9</v>
      </c>
      <c r="J55" s="153">
        <v>1663.55</v>
      </c>
      <c r="L55" s="187"/>
      <c r="M55" s="195"/>
      <c r="N55" s="158">
        <v>8</v>
      </c>
      <c r="O55" s="153">
        <v>4089.2</v>
      </c>
    </row>
    <row r="56" spans="2:15" ht="15" customHeight="1" x14ac:dyDescent="0.25">
      <c r="B56" s="187"/>
      <c r="C56" s="190"/>
      <c r="D56" s="137">
        <v>12</v>
      </c>
      <c r="E56" s="153">
        <v>13606.333333333334</v>
      </c>
      <c r="G56" s="187"/>
      <c r="H56" s="195"/>
      <c r="I56" s="158">
        <v>10</v>
      </c>
      <c r="J56" s="153">
        <v>1948.4444444444443</v>
      </c>
      <c r="L56" s="187"/>
      <c r="M56" s="195"/>
      <c r="N56" s="158">
        <v>9</v>
      </c>
      <c r="O56" s="153">
        <v>3250</v>
      </c>
    </row>
    <row r="57" spans="2:15" ht="15" customHeight="1" x14ac:dyDescent="0.25">
      <c r="B57" s="187"/>
      <c r="C57" s="190"/>
      <c r="D57" s="137">
        <v>13</v>
      </c>
      <c r="E57" s="153">
        <v>7540</v>
      </c>
      <c r="G57" s="187"/>
      <c r="H57" s="195"/>
      <c r="I57" s="158">
        <v>11</v>
      </c>
      <c r="J57" s="153">
        <v>2288.8888888888887</v>
      </c>
      <c r="L57" s="187"/>
      <c r="M57" s="195"/>
      <c r="N57" s="158">
        <v>10</v>
      </c>
      <c r="O57" s="153">
        <v>4332.1428571428569</v>
      </c>
    </row>
    <row r="58" spans="2:15" ht="15" customHeight="1" x14ac:dyDescent="0.25">
      <c r="B58" s="187"/>
      <c r="C58" s="190"/>
      <c r="D58" s="137">
        <v>14</v>
      </c>
      <c r="E58" s="153">
        <v>3460.3333333333335</v>
      </c>
      <c r="G58" s="187"/>
      <c r="H58" s="195"/>
      <c r="I58" s="158">
        <v>12</v>
      </c>
      <c r="J58" s="153">
        <v>2241.8461538461538</v>
      </c>
      <c r="L58" s="187"/>
      <c r="M58" s="195"/>
      <c r="N58" s="158">
        <v>11</v>
      </c>
      <c r="O58" s="153">
        <v>3843.75</v>
      </c>
    </row>
    <row r="59" spans="2:15" ht="15" customHeight="1" x14ac:dyDescent="0.25">
      <c r="B59" s="187"/>
      <c r="C59" s="190"/>
      <c r="D59" s="137">
        <v>15</v>
      </c>
      <c r="E59" s="153">
        <v>1217.5</v>
      </c>
      <c r="G59" s="187"/>
      <c r="H59" s="195"/>
      <c r="I59" s="158">
        <v>13</v>
      </c>
      <c r="J59" s="153">
        <v>2149.5263157894738</v>
      </c>
      <c r="L59" s="187"/>
      <c r="M59" s="195"/>
      <c r="N59" s="158">
        <v>12</v>
      </c>
      <c r="O59" s="153">
        <v>3682.1428571428573</v>
      </c>
    </row>
    <row r="60" spans="2:15" ht="15" customHeight="1" x14ac:dyDescent="0.25">
      <c r="B60" s="187"/>
      <c r="C60" s="190"/>
      <c r="D60" s="137">
        <v>16</v>
      </c>
      <c r="E60" s="153">
        <v>938.33333333333337</v>
      </c>
      <c r="G60" s="187"/>
      <c r="H60" s="195"/>
      <c r="I60" s="158">
        <v>14</v>
      </c>
      <c r="J60" s="153">
        <v>1814.88</v>
      </c>
      <c r="L60" s="187"/>
      <c r="M60" s="195"/>
      <c r="N60" s="158">
        <v>13</v>
      </c>
      <c r="O60" s="153">
        <v>14813.625</v>
      </c>
    </row>
    <row r="61" spans="2:15" ht="15" customHeight="1" x14ac:dyDescent="0.25">
      <c r="B61" s="187"/>
      <c r="C61" s="190"/>
      <c r="D61" s="137">
        <v>18</v>
      </c>
      <c r="E61" s="153">
        <v>1281</v>
      </c>
      <c r="G61" s="187"/>
      <c r="H61" s="195"/>
      <c r="I61" s="158">
        <v>15</v>
      </c>
      <c r="J61" s="153">
        <v>1999.8333333333333</v>
      </c>
      <c r="L61" s="187"/>
      <c r="M61" s="195"/>
      <c r="N61" s="158">
        <v>14</v>
      </c>
      <c r="O61" s="153">
        <v>11414.571428571429</v>
      </c>
    </row>
    <row r="62" spans="2:15" ht="15" customHeight="1" x14ac:dyDescent="0.25">
      <c r="B62" s="187"/>
      <c r="C62" s="190"/>
      <c r="D62" s="137">
        <v>19</v>
      </c>
      <c r="E62" s="153">
        <v>1281</v>
      </c>
      <c r="G62" s="187"/>
      <c r="H62" s="195"/>
      <c r="I62" s="158">
        <v>16</v>
      </c>
      <c r="J62" s="153">
        <v>1457.1739130434783</v>
      </c>
      <c r="L62" s="187"/>
      <c r="M62" s="195"/>
      <c r="N62" s="158">
        <v>15</v>
      </c>
      <c r="O62" s="153">
        <v>12075</v>
      </c>
    </row>
    <row r="63" spans="2:15" ht="15" customHeight="1" x14ac:dyDescent="0.25">
      <c r="B63" s="187"/>
      <c r="C63" s="190"/>
      <c r="D63" s="137">
        <v>20</v>
      </c>
      <c r="E63" s="153">
        <v>2500</v>
      </c>
      <c r="G63" s="187"/>
      <c r="H63" s="195"/>
      <c r="I63" s="158">
        <v>17</v>
      </c>
      <c r="J63" s="153">
        <v>2308.3684210526317</v>
      </c>
      <c r="L63" s="187"/>
      <c r="M63" s="195"/>
      <c r="N63" s="158">
        <v>16</v>
      </c>
      <c r="O63" s="153">
        <v>1924.25</v>
      </c>
    </row>
    <row r="64" spans="2:15" ht="15" customHeight="1" x14ac:dyDescent="0.25">
      <c r="B64" s="187"/>
      <c r="C64" s="190"/>
      <c r="D64" s="137">
        <v>21</v>
      </c>
      <c r="E64" s="153">
        <v>1281</v>
      </c>
      <c r="G64" s="187"/>
      <c r="H64" s="195"/>
      <c r="I64" s="158">
        <v>18</v>
      </c>
      <c r="J64" s="153">
        <v>2773.1</v>
      </c>
      <c r="L64" s="187"/>
      <c r="M64" s="195"/>
      <c r="N64" s="158">
        <v>17</v>
      </c>
      <c r="O64" s="153">
        <v>1700</v>
      </c>
    </row>
    <row r="65" spans="2:15" ht="15" customHeight="1" x14ac:dyDescent="0.25">
      <c r="B65" s="187"/>
      <c r="C65" s="190"/>
      <c r="D65" s="137">
        <v>22</v>
      </c>
      <c r="E65" s="153">
        <v>2474.5</v>
      </c>
      <c r="G65" s="187"/>
      <c r="H65" s="195"/>
      <c r="I65" s="158">
        <v>19</v>
      </c>
      <c r="J65" s="153">
        <v>2389.090909090909</v>
      </c>
      <c r="L65" s="187"/>
      <c r="M65" s="195"/>
      <c r="N65" s="158">
        <v>18</v>
      </c>
      <c r="O65" s="153">
        <v>2521.1999999999998</v>
      </c>
    </row>
    <row r="66" spans="2:15" ht="15" customHeight="1" x14ac:dyDescent="0.25">
      <c r="B66" s="187"/>
      <c r="C66" s="190"/>
      <c r="D66" s="137">
        <v>23</v>
      </c>
      <c r="E66" s="153">
        <v>5640.5</v>
      </c>
      <c r="G66" s="187"/>
      <c r="H66" s="195"/>
      <c r="I66" s="158">
        <v>20</v>
      </c>
      <c r="J66" s="153">
        <v>2121.3125</v>
      </c>
      <c r="L66" s="187"/>
      <c r="M66" s="195"/>
      <c r="N66" s="158">
        <v>19</v>
      </c>
      <c r="O66" s="153">
        <v>4239.4285714285716</v>
      </c>
    </row>
    <row r="67" spans="2:15" ht="15" customHeight="1" x14ac:dyDescent="0.25">
      <c r="B67" s="187"/>
      <c r="C67" s="190"/>
      <c r="D67" s="137">
        <v>24</v>
      </c>
      <c r="E67" s="153">
        <v>1281</v>
      </c>
      <c r="G67" s="187"/>
      <c r="H67" s="195"/>
      <c r="I67" s="158">
        <v>21</v>
      </c>
      <c r="J67" s="153">
        <v>982.17391304347825</v>
      </c>
      <c r="L67" s="187"/>
      <c r="M67" s="195"/>
      <c r="N67" s="158">
        <v>20</v>
      </c>
      <c r="O67" s="153">
        <v>2072</v>
      </c>
    </row>
    <row r="68" spans="2:15" ht="15" customHeight="1" x14ac:dyDescent="0.25">
      <c r="B68" s="187"/>
      <c r="C68" s="190"/>
      <c r="D68" s="137">
        <v>25</v>
      </c>
      <c r="E68" s="153">
        <v>4640.5</v>
      </c>
      <c r="G68" s="187"/>
      <c r="H68" s="195"/>
      <c r="I68" s="158">
        <v>22</v>
      </c>
      <c r="J68" s="153">
        <v>1657.1052631578948</v>
      </c>
      <c r="L68" s="187"/>
      <c r="M68" s="195"/>
      <c r="N68" s="158">
        <v>21</v>
      </c>
      <c r="O68" s="153">
        <v>2743.3333333333335</v>
      </c>
    </row>
    <row r="69" spans="2:15" ht="15" customHeight="1" x14ac:dyDescent="0.25">
      <c r="B69" s="187"/>
      <c r="C69" s="190"/>
      <c r="D69" s="137">
        <v>26</v>
      </c>
      <c r="E69" s="153">
        <v>1000</v>
      </c>
      <c r="G69" s="187"/>
      <c r="H69" s="195"/>
      <c r="I69" s="158">
        <v>23</v>
      </c>
      <c r="J69" s="153">
        <v>1952.0975609756097</v>
      </c>
      <c r="L69" s="187"/>
      <c r="M69" s="195"/>
      <c r="N69" s="158">
        <v>22</v>
      </c>
      <c r="O69" s="153">
        <v>3554.5</v>
      </c>
    </row>
    <row r="70" spans="2:15" ht="15" customHeight="1" x14ac:dyDescent="0.25">
      <c r="B70" s="187"/>
      <c r="C70" s="190"/>
      <c r="D70" s="137">
        <v>27</v>
      </c>
      <c r="E70" s="153">
        <v>2390.5</v>
      </c>
      <c r="G70" s="187"/>
      <c r="H70" s="195"/>
      <c r="I70" s="158">
        <v>24</v>
      </c>
      <c r="J70" s="153">
        <v>1393.4166666666667</v>
      </c>
      <c r="L70" s="187"/>
      <c r="M70" s="195"/>
      <c r="N70" s="158">
        <v>23</v>
      </c>
      <c r="O70" s="153">
        <v>3780</v>
      </c>
    </row>
    <row r="71" spans="2:15" ht="15" customHeight="1" x14ac:dyDescent="0.25">
      <c r="B71" s="187"/>
      <c r="C71" s="190"/>
      <c r="D71" s="137">
        <v>28</v>
      </c>
      <c r="E71" s="153">
        <v>8000</v>
      </c>
      <c r="G71" s="187"/>
      <c r="H71" s="195"/>
      <c r="I71" s="158">
        <v>25</v>
      </c>
      <c r="J71" s="153">
        <v>1226.8235294117646</v>
      </c>
      <c r="L71" s="187"/>
      <c r="M71" s="195"/>
      <c r="N71" s="158">
        <v>24</v>
      </c>
      <c r="O71" s="153">
        <v>2000</v>
      </c>
    </row>
    <row r="72" spans="2:15" ht="15" customHeight="1" x14ac:dyDescent="0.25">
      <c r="B72" s="187"/>
      <c r="C72" s="190" t="s">
        <v>4</v>
      </c>
      <c r="D72" s="137">
        <v>1</v>
      </c>
      <c r="E72" s="153">
        <v>10000</v>
      </c>
      <c r="G72" s="187"/>
      <c r="H72" s="195"/>
      <c r="I72" s="158">
        <v>26</v>
      </c>
      <c r="J72" s="153">
        <v>1336.8</v>
      </c>
      <c r="L72" s="187"/>
      <c r="M72" s="195"/>
      <c r="N72" s="158">
        <v>25</v>
      </c>
      <c r="O72" s="153">
        <v>2621.8571428571427</v>
      </c>
    </row>
    <row r="73" spans="2:15" ht="15" customHeight="1" x14ac:dyDescent="0.25">
      <c r="B73" s="187"/>
      <c r="C73" s="190"/>
      <c r="D73" s="137">
        <v>4</v>
      </c>
      <c r="E73" s="153">
        <v>6000</v>
      </c>
      <c r="G73" s="187"/>
      <c r="H73" s="195"/>
      <c r="I73" s="158">
        <v>27</v>
      </c>
      <c r="J73" s="153">
        <v>1271.625</v>
      </c>
      <c r="L73" s="187"/>
      <c r="M73" s="195"/>
      <c r="N73" s="158">
        <v>26</v>
      </c>
      <c r="O73" s="153">
        <v>5153.333333333333</v>
      </c>
    </row>
    <row r="74" spans="2:15" ht="15" customHeight="1" x14ac:dyDescent="0.25">
      <c r="B74" s="187"/>
      <c r="C74" s="190"/>
      <c r="D74" s="137">
        <v>5</v>
      </c>
      <c r="E74" s="153">
        <v>2737.5</v>
      </c>
      <c r="G74" s="187"/>
      <c r="H74" s="195"/>
      <c r="I74" s="158">
        <v>28</v>
      </c>
      <c r="J74" s="153">
        <v>684.86666666666667</v>
      </c>
      <c r="L74" s="187"/>
      <c r="M74" s="195"/>
      <c r="N74" s="158">
        <v>27</v>
      </c>
      <c r="O74" s="153">
        <v>3660</v>
      </c>
    </row>
    <row r="75" spans="2:15" ht="15" customHeight="1" x14ac:dyDescent="0.25">
      <c r="B75" s="187"/>
      <c r="C75" s="190"/>
      <c r="D75" s="137">
        <v>6</v>
      </c>
      <c r="E75" s="153">
        <v>6465.666666666667</v>
      </c>
      <c r="G75" s="187"/>
      <c r="H75" s="195" t="s">
        <v>4</v>
      </c>
      <c r="I75" s="158">
        <v>1</v>
      </c>
      <c r="J75" s="153">
        <v>868.6875</v>
      </c>
      <c r="L75" s="187"/>
      <c r="M75" s="195"/>
      <c r="N75" s="158">
        <v>28</v>
      </c>
      <c r="O75" s="153">
        <v>1350</v>
      </c>
    </row>
    <row r="76" spans="2:15" ht="15" customHeight="1" x14ac:dyDescent="0.25">
      <c r="B76" s="187"/>
      <c r="C76" s="190"/>
      <c r="D76" s="137">
        <v>9</v>
      </c>
      <c r="E76" s="153">
        <v>550</v>
      </c>
      <c r="G76" s="187"/>
      <c r="H76" s="195"/>
      <c r="I76" s="158">
        <v>2</v>
      </c>
      <c r="J76" s="153">
        <v>1188.6111111111111</v>
      </c>
      <c r="L76" s="187"/>
      <c r="M76" s="195" t="s">
        <v>4</v>
      </c>
      <c r="N76" s="158">
        <v>1</v>
      </c>
      <c r="O76" s="153">
        <v>2000</v>
      </c>
    </row>
    <row r="77" spans="2:15" ht="15" customHeight="1" x14ac:dyDescent="0.25">
      <c r="B77" s="187"/>
      <c r="C77" s="190"/>
      <c r="D77" s="137">
        <v>12</v>
      </c>
      <c r="E77" s="153">
        <v>8000</v>
      </c>
      <c r="G77" s="187"/>
      <c r="H77" s="195"/>
      <c r="I77" s="158">
        <v>3</v>
      </c>
      <c r="J77" s="153">
        <v>1606.8235294117646</v>
      </c>
      <c r="L77" s="187"/>
      <c r="M77" s="195"/>
      <c r="N77" s="158">
        <v>2</v>
      </c>
      <c r="O77" s="153">
        <v>1833.3333333333333</v>
      </c>
    </row>
    <row r="78" spans="2:15" ht="15" customHeight="1" x14ac:dyDescent="0.25">
      <c r="B78" s="187"/>
      <c r="C78" s="190"/>
      <c r="D78" s="137">
        <v>13</v>
      </c>
      <c r="E78" s="153">
        <v>6449</v>
      </c>
      <c r="G78" s="187"/>
      <c r="H78" s="195"/>
      <c r="I78" s="158">
        <v>4</v>
      </c>
      <c r="J78" s="153">
        <v>2338.1</v>
      </c>
      <c r="L78" s="187"/>
      <c r="M78" s="195"/>
      <c r="N78" s="158">
        <v>3</v>
      </c>
      <c r="O78" s="153">
        <v>2333.3333333333335</v>
      </c>
    </row>
    <row r="79" spans="2:15" ht="15" customHeight="1" x14ac:dyDescent="0.25">
      <c r="B79" s="187"/>
      <c r="C79" s="190"/>
      <c r="D79" s="137">
        <v>14</v>
      </c>
      <c r="E79" s="153">
        <v>3870</v>
      </c>
      <c r="G79" s="187"/>
      <c r="H79" s="195"/>
      <c r="I79" s="158">
        <v>5</v>
      </c>
      <c r="J79" s="153">
        <v>1326.4666666666667</v>
      </c>
      <c r="L79" s="187"/>
      <c r="M79" s="195"/>
      <c r="N79" s="158">
        <v>4</v>
      </c>
      <c r="O79" s="153">
        <v>3923.8</v>
      </c>
    </row>
    <row r="80" spans="2:15" ht="15" customHeight="1" x14ac:dyDescent="0.25">
      <c r="B80" s="187"/>
      <c r="C80" s="190"/>
      <c r="D80" s="137">
        <v>15</v>
      </c>
      <c r="E80" s="153">
        <v>6440</v>
      </c>
      <c r="G80" s="187"/>
      <c r="H80" s="195"/>
      <c r="I80" s="158">
        <v>6</v>
      </c>
      <c r="J80" s="153">
        <v>1231.5454545454545</v>
      </c>
      <c r="L80" s="187"/>
      <c r="M80" s="195"/>
      <c r="N80" s="158">
        <v>5</v>
      </c>
      <c r="O80" s="153">
        <v>3128.5714285714284</v>
      </c>
    </row>
    <row r="81" spans="2:15" ht="15" customHeight="1" x14ac:dyDescent="0.25">
      <c r="B81" s="187"/>
      <c r="C81" s="190"/>
      <c r="D81" s="137">
        <v>16</v>
      </c>
      <c r="E81" s="153">
        <v>6440</v>
      </c>
      <c r="G81" s="187"/>
      <c r="H81" s="195"/>
      <c r="I81" s="158">
        <v>7</v>
      </c>
      <c r="J81" s="153">
        <v>1402.3888888888889</v>
      </c>
      <c r="L81" s="187"/>
      <c r="M81" s="195"/>
      <c r="N81" s="158">
        <v>6</v>
      </c>
      <c r="O81" s="153">
        <v>2000</v>
      </c>
    </row>
    <row r="82" spans="2:15" ht="15" customHeight="1" x14ac:dyDescent="0.25">
      <c r="B82" s="187"/>
      <c r="C82" s="190"/>
      <c r="D82" s="137">
        <v>17</v>
      </c>
      <c r="E82" s="153">
        <v>2000</v>
      </c>
      <c r="G82" s="187"/>
      <c r="H82" s="195"/>
      <c r="I82" s="158">
        <v>8</v>
      </c>
      <c r="J82" s="153">
        <v>1168.9411764705883</v>
      </c>
      <c r="L82" s="187"/>
      <c r="M82" s="195"/>
      <c r="N82" s="158">
        <v>7</v>
      </c>
      <c r="O82" s="153">
        <v>2000</v>
      </c>
    </row>
    <row r="83" spans="2:15" ht="15" customHeight="1" x14ac:dyDescent="0.25">
      <c r="B83" s="187"/>
      <c r="C83" s="190"/>
      <c r="D83" s="137">
        <v>18</v>
      </c>
      <c r="E83" s="153">
        <v>8000</v>
      </c>
      <c r="G83" s="187"/>
      <c r="H83" s="195"/>
      <c r="I83" s="158">
        <v>9</v>
      </c>
      <c r="J83" s="153">
        <v>1693.1764705882354</v>
      </c>
      <c r="L83" s="187"/>
      <c r="M83" s="195"/>
      <c r="N83" s="158">
        <v>8</v>
      </c>
      <c r="O83" s="153">
        <v>2000</v>
      </c>
    </row>
    <row r="84" spans="2:15" ht="15" customHeight="1" x14ac:dyDescent="0.25">
      <c r="B84" s="187"/>
      <c r="C84" s="190"/>
      <c r="D84" s="137">
        <v>21</v>
      </c>
      <c r="E84" s="153">
        <v>3525</v>
      </c>
      <c r="G84" s="187"/>
      <c r="H84" s="195"/>
      <c r="I84" s="158">
        <v>10</v>
      </c>
      <c r="J84" s="153">
        <v>506</v>
      </c>
      <c r="L84" s="187"/>
      <c r="M84" s="195"/>
      <c r="N84" s="158">
        <v>12</v>
      </c>
      <c r="O84" s="153">
        <v>2140</v>
      </c>
    </row>
    <row r="85" spans="2:15" ht="15" customHeight="1" x14ac:dyDescent="0.25">
      <c r="B85" s="187"/>
      <c r="C85" s="190"/>
      <c r="D85" s="137">
        <v>22</v>
      </c>
      <c r="E85" s="153">
        <v>2196.6666666666665</v>
      </c>
      <c r="G85" s="187"/>
      <c r="H85" s="195"/>
      <c r="I85" s="158">
        <v>11</v>
      </c>
      <c r="J85" s="153">
        <v>1327.3333333333333</v>
      </c>
      <c r="L85" s="187"/>
      <c r="M85" s="195"/>
      <c r="N85" s="158">
        <v>13</v>
      </c>
      <c r="O85" s="153">
        <v>2440</v>
      </c>
    </row>
    <row r="86" spans="2:15" ht="15" customHeight="1" x14ac:dyDescent="0.25">
      <c r="B86" s="187"/>
      <c r="C86" s="190"/>
      <c r="D86" s="137">
        <v>23</v>
      </c>
      <c r="E86" s="153">
        <v>7106.666666666667</v>
      </c>
      <c r="G86" s="187"/>
      <c r="H86" s="195"/>
      <c r="I86" s="158">
        <v>12</v>
      </c>
      <c r="J86" s="153">
        <v>1128.2777777777778</v>
      </c>
      <c r="L86" s="187"/>
      <c r="M86" s="195"/>
      <c r="N86" s="158">
        <v>14</v>
      </c>
      <c r="O86" s="153">
        <v>3080</v>
      </c>
    </row>
    <row r="87" spans="2:15" ht="15" customHeight="1" x14ac:dyDescent="0.25">
      <c r="B87" s="187"/>
      <c r="C87" s="190"/>
      <c r="D87" s="137">
        <v>26</v>
      </c>
      <c r="E87" s="153">
        <v>3000</v>
      </c>
      <c r="G87" s="187"/>
      <c r="H87" s="195"/>
      <c r="I87" s="158">
        <v>13</v>
      </c>
      <c r="J87" s="153">
        <v>1861.95</v>
      </c>
      <c r="L87" s="187"/>
      <c r="M87" s="195"/>
      <c r="N87" s="158">
        <v>15</v>
      </c>
      <c r="O87" s="153">
        <v>2700</v>
      </c>
    </row>
    <row r="88" spans="2:15" ht="15" customHeight="1" x14ac:dyDescent="0.25">
      <c r="B88" s="187"/>
      <c r="C88" s="190"/>
      <c r="D88" s="137">
        <v>30</v>
      </c>
      <c r="E88" s="153">
        <v>7000</v>
      </c>
      <c r="G88" s="187"/>
      <c r="H88" s="195"/>
      <c r="I88" s="158">
        <v>14</v>
      </c>
      <c r="J88" s="153">
        <v>1807.125</v>
      </c>
      <c r="L88" s="187"/>
      <c r="M88" s="195"/>
      <c r="N88" s="158">
        <v>16</v>
      </c>
      <c r="O88" s="153">
        <v>2785.7142857142858</v>
      </c>
    </row>
    <row r="89" spans="2:15" ht="15" customHeight="1" x14ac:dyDescent="0.25">
      <c r="B89" s="187"/>
      <c r="C89" s="190" t="s">
        <v>5</v>
      </c>
      <c r="D89" s="137">
        <v>9</v>
      </c>
      <c r="E89" s="153">
        <v>1700</v>
      </c>
      <c r="G89" s="187"/>
      <c r="H89" s="195"/>
      <c r="I89" s="158">
        <v>15</v>
      </c>
      <c r="J89" s="153">
        <v>2190.5</v>
      </c>
      <c r="L89" s="187"/>
      <c r="M89" s="195"/>
      <c r="N89" s="158">
        <v>17</v>
      </c>
      <c r="O89" s="153">
        <v>3857.5</v>
      </c>
    </row>
    <row r="90" spans="2:15" ht="15" customHeight="1" x14ac:dyDescent="0.25">
      <c r="B90" s="187"/>
      <c r="C90" s="190"/>
      <c r="D90" s="137">
        <v>10</v>
      </c>
      <c r="E90" s="153">
        <v>3000</v>
      </c>
      <c r="G90" s="187"/>
      <c r="H90" s="195"/>
      <c r="I90" s="158">
        <v>16</v>
      </c>
      <c r="J90" s="153">
        <v>2426</v>
      </c>
      <c r="L90" s="187"/>
      <c r="M90" s="195"/>
      <c r="N90" s="158">
        <v>18</v>
      </c>
      <c r="O90" s="153">
        <v>3101.4285714285716</v>
      </c>
    </row>
    <row r="91" spans="2:15" ht="15" customHeight="1" x14ac:dyDescent="0.25">
      <c r="B91" s="187"/>
      <c r="C91" s="190"/>
      <c r="D91" s="137">
        <v>11</v>
      </c>
      <c r="E91" s="153">
        <v>20000</v>
      </c>
      <c r="G91" s="187"/>
      <c r="H91" s="195"/>
      <c r="I91" s="158">
        <v>17</v>
      </c>
      <c r="J91" s="153">
        <v>1476.6</v>
      </c>
      <c r="L91" s="187"/>
      <c r="M91" s="195"/>
      <c r="N91" s="158">
        <v>19</v>
      </c>
      <c r="O91" s="153">
        <v>3172</v>
      </c>
    </row>
    <row r="92" spans="2:15" ht="15" customHeight="1" x14ac:dyDescent="0.25">
      <c r="B92" s="187"/>
      <c r="C92" s="190"/>
      <c r="D92" s="137">
        <v>18</v>
      </c>
      <c r="E92" s="153">
        <v>6639</v>
      </c>
      <c r="G92" s="187"/>
      <c r="H92" s="195"/>
      <c r="I92" s="158">
        <v>18</v>
      </c>
      <c r="J92" s="153">
        <v>1941.75</v>
      </c>
      <c r="L92" s="187"/>
      <c r="M92" s="195"/>
      <c r="N92" s="158">
        <v>20</v>
      </c>
      <c r="O92" s="153">
        <v>3365</v>
      </c>
    </row>
    <row r="93" spans="2:15" ht="15" customHeight="1" x14ac:dyDescent="0.25">
      <c r="B93" s="187"/>
      <c r="C93" s="190"/>
      <c r="D93" s="137">
        <v>19</v>
      </c>
      <c r="E93" s="153">
        <v>2500</v>
      </c>
      <c r="G93" s="187"/>
      <c r="H93" s="195"/>
      <c r="I93" s="158">
        <v>19</v>
      </c>
      <c r="J93" s="153">
        <v>2329.8888888888887</v>
      </c>
      <c r="L93" s="187"/>
      <c r="M93" s="195"/>
      <c r="N93" s="158">
        <v>21</v>
      </c>
      <c r="O93" s="153">
        <v>3360</v>
      </c>
    </row>
    <row r="94" spans="2:15" ht="15" customHeight="1" x14ac:dyDescent="0.25">
      <c r="B94" s="187"/>
      <c r="C94" s="190"/>
      <c r="D94" s="137">
        <v>22</v>
      </c>
      <c r="E94" s="153">
        <v>6000</v>
      </c>
      <c r="G94" s="187"/>
      <c r="H94" s="195"/>
      <c r="I94" s="158">
        <v>20</v>
      </c>
      <c r="J94" s="153">
        <v>2285.1999999999998</v>
      </c>
      <c r="L94" s="187"/>
      <c r="M94" s="195"/>
      <c r="N94" s="158">
        <v>22</v>
      </c>
      <c r="O94" s="153">
        <v>3070</v>
      </c>
    </row>
    <row r="95" spans="2:15" ht="15" customHeight="1" x14ac:dyDescent="0.25">
      <c r="B95" s="187"/>
      <c r="C95" s="190"/>
      <c r="D95" s="137">
        <v>26</v>
      </c>
      <c r="E95" s="153">
        <v>3000</v>
      </c>
      <c r="G95" s="187"/>
      <c r="H95" s="195"/>
      <c r="I95" s="158">
        <v>21</v>
      </c>
      <c r="J95" s="153">
        <v>1095.4615384615386</v>
      </c>
      <c r="L95" s="187"/>
      <c r="M95" s="195"/>
      <c r="N95" s="158">
        <v>23</v>
      </c>
      <c r="O95" s="153">
        <v>4477.1428571428569</v>
      </c>
    </row>
    <row r="96" spans="2:15" ht="15" customHeight="1" x14ac:dyDescent="0.25">
      <c r="B96" s="187"/>
      <c r="C96" s="190"/>
      <c r="D96" s="137">
        <v>27</v>
      </c>
      <c r="E96" s="153">
        <v>5593.5</v>
      </c>
      <c r="G96" s="187"/>
      <c r="H96" s="195"/>
      <c r="I96" s="158">
        <v>22</v>
      </c>
      <c r="J96" s="153">
        <v>1577.1</v>
      </c>
      <c r="L96" s="187"/>
      <c r="M96" s="195"/>
      <c r="N96" s="158">
        <v>24</v>
      </c>
      <c r="O96" s="153">
        <v>2132.3333333333335</v>
      </c>
    </row>
    <row r="97" spans="2:15" ht="15" customHeight="1" x14ac:dyDescent="0.25">
      <c r="B97" s="187"/>
      <c r="C97" s="190"/>
      <c r="D97" s="137">
        <v>28</v>
      </c>
      <c r="E97" s="153">
        <v>7500</v>
      </c>
      <c r="G97" s="187"/>
      <c r="H97" s="195"/>
      <c r="I97" s="158">
        <v>23</v>
      </c>
      <c r="J97" s="153">
        <v>1513.1176470588234</v>
      </c>
      <c r="L97" s="187"/>
      <c r="M97" s="195"/>
      <c r="N97" s="158">
        <v>25</v>
      </c>
      <c r="O97" s="153">
        <v>2990</v>
      </c>
    </row>
    <row r="98" spans="2:15" ht="15" customHeight="1" x14ac:dyDescent="0.25">
      <c r="B98" s="187"/>
      <c r="C98" s="190"/>
      <c r="D98" s="137">
        <v>29</v>
      </c>
      <c r="E98" s="153">
        <v>3658</v>
      </c>
      <c r="G98" s="187"/>
      <c r="H98" s="195"/>
      <c r="I98" s="158">
        <v>24</v>
      </c>
      <c r="J98" s="153">
        <v>1784.6818181818182</v>
      </c>
      <c r="L98" s="187"/>
      <c r="M98" s="195"/>
      <c r="N98" s="158">
        <v>26</v>
      </c>
      <c r="O98" s="153">
        <v>2671.8</v>
      </c>
    </row>
    <row r="99" spans="2:15" ht="15" customHeight="1" x14ac:dyDescent="0.25">
      <c r="B99" s="187"/>
      <c r="C99" s="190"/>
      <c r="D99" s="137">
        <v>30</v>
      </c>
      <c r="E99" s="153">
        <v>3231.4285714285716</v>
      </c>
      <c r="G99" s="187"/>
      <c r="H99" s="195"/>
      <c r="I99" s="158">
        <v>25</v>
      </c>
      <c r="J99" s="153">
        <v>2660</v>
      </c>
      <c r="L99" s="187"/>
      <c r="M99" s="195"/>
      <c r="N99" s="158">
        <v>27</v>
      </c>
      <c r="O99" s="153">
        <v>2666.6666666666665</v>
      </c>
    </row>
    <row r="100" spans="2:15" ht="15" customHeight="1" x14ac:dyDescent="0.25">
      <c r="B100" s="187"/>
      <c r="C100" s="190" t="s">
        <v>6</v>
      </c>
      <c r="D100" s="137">
        <v>1</v>
      </c>
      <c r="E100" s="153">
        <v>5185</v>
      </c>
      <c r="G100" s="187"/>
      <c r="H100" s="195"/>
      <c r="I100" s="158">
        <v>26</v>
      </c>
      <c r="J100" s="153">
        <v>1053.2307692307693</v>
      </c>
      <c r="L100" s="187"/>
      <c r="M100" s="195"/>
      <c r="N100" s="158">
        <v>28</v>
      </c>
      <c r="O100" s="153">
        <v>2166.6666666666665</v>
      </c>
    </row>
    <row r="101" spans="2:15" ht="15" customHeight="1" x14ac:dyDescent="0.25">
      <c r="B101" s="187"/>
      <c r="C101" s="190"/>
      <c r="D101" s="137">
        <v>2</v>
      </c>
      <c r="E101" s="153">
        <v>3733</v>
      </c>
      <c r="G101" s="187"/>
      <c r="H101" s="195"/>
      <c r="I101" s="158">
        <v>27</v>
      </c>
      <c r="J101" s="153">
        <v>1249</v>
      </c>
      <c r="L101" s="187"/>
      <c r="M101" s="195"/>
      <c r="N101" s="158">
        <v>29</v>
      </c>
      <c r="O101" s="153">
        <v>2833.3333333333335</v>
      </c>
    </row>
    <row r="102" spans="2:15" ht="15" customHeight="1" x14ac:dyDescent="0.25">
      <c r="B102" s="187"/>
      <c r="C102" s="190"/>
      <c r="D102" s="137">
        <v>4</v>
      </c>
      <c r="E102" s="153">
        <v>1000</v>
      </c>
      <c r="G102" s="187"/>
      <c r="H102" s="195"/>
      <c r="I102" s="158">
        <v>28</v>
      </c>
      <c r="J102" s="153">
        <v>2152.9523809523807</v>
      </c>
      <c r="L102" s="187"/>
      <c r="M102" s="195"/>
      <c r="N102" s="158">
        <v>30</v>
      </c>
      <c r="O102" s="153">
        <v>2833.3333333333335</v>
      </c>
    </row>
    <row r="103" spans="2:15" ht="15" customHeight="1" x14ac:dyDescent="0.25">
      <c r="B103" s="187"/>
      <c r="C103" s="190"/>
      <c r="D103" s="137">
        <v>6</v>
      </c>
      <c r="E103" s="153">
        <v>2000</v>
      </c>
      <c r="G103" s="187"/>
      <c r="H103" s="195"/>
      <c r="I103" s="158">
        <v>29</v>
      </c>
      <c r="J103" s="153">
        <v>2504.1666666666665</v>
      </c>
      <c r="L103" s="187"/>
      <c r="M103" s="195"/>
      <c r="N103" s="158">
        <v>31</v>
      </c>
      <c r="O103" s="153">
        <v>2387.5</v>
      </c>
    </row>
    <row r="104" spans="2:15" ht="15" customHeight="1" x14ac:dyDescent="0.25">
      <c r="B104" s="187"/>
      <c r="C104" s="190"/>
      <c r="D104" s="137">
        <v>9</v>
      </c>
      <c r="E104" s="153">
        <v>3046.5</v>
      </c>
      <c r="G104" s="187"/>
      <c r="H104" s="195"/>
      <c r="I104" s="158">
        <v>30</v>
      </c>
      <c r="J104" s="153">
        <v>2862.2</v>
      </c>
      <c r="L104" s="187"/>
      <c r="M104" s="195" t="s">
        <v>5</v>
      </c>
      <c r="N104" s="158">
        <v>1</v>
      </c>
      <c r="O104" s="153">
        <v>2666.6666666666665</v>
      </c>
    </row>
    <row r="105" spans="2:15" ht="15" customHeight="1" x14ac:dyDescent="0.25">
      <c r="B105" s="187"/>
      <c r="C105" s="190"/>
      <c r="D105" s="137">
        <v>10</v>
      </c>
      <c r="E105" s="153">
        <v>3382</v>
      </c>
      <c r="G105" s="187"/>
      <c r="H105" s="195"/>
      <c r="I105" s="158">
        <v>31</v>
      </c>
      <c r="J105" s="153">
        <v>525.42857142857144</v>
      </c>
      <c r="L105" s="187"/>
      <c r="M105" s="195"/>
      <c r="N105" s="158">
        <v>2</v>
      </c>
      <c r="O105" s="153">
        <v>2000</v>
      </c>
    </row>
    <row r="106" spans="2:15" ht="15" customHeight="1" x14ac:dyDescent="0.25">
      <c r="B106" s="187"/>
      <c r="C106" s="190"/>
      <c r="D106" s="137">
        <v>11</v>
      </c>
      <c r="E106" s="153">
        <v>6281.6</v>
      </c>
      <c r="G106" s="187"/>
      <c r="H106" s="195" t="s">
        <v>5</v>
      </c>
      <c r="I106" s="158">
        <v>1</v>
      </c>
      <c r="J106" s="153">
        <v>1833</v>
      </c>
      <c r="L106" s="187"/>
      <c r="M106" s="195"/>
      <c r="N106" s="158">
        <v>3</v>
      </c>
      <c r="O106" s="153">
        <v>1666.6666666666667</v>
      </c>
    </row>
    <row r="107" spans="2:15" ht="15" customHeight="1" x14ac:dyDescent="0.25">
      <c r="B107" s="187"/>
      <c r="C107" s="190"/>
      <c r="D107" s="137">
        <v>15</v>
      </c>
      <c r="E107" s="153">
        <v>893</v>
      </c>
      <c r="G107" s="187"/>
      <c r="H107" s="195"/>
      <c r="I107" s="158">
        <v>2</v>
      </c>
      <c r="J107" s="153">
        <v>1896</v>
      </c>
      <c r="L107" s="187"/>
      <c r="M107" s="195"/>
      <c r="N107" s="158">
        <v>4</v>
      </c>
      <c r="O107" s="153">
        <v>2000</v>
      </c>
    </row>
    <row r="108" spans="2:15" ht="15" customHeight="1" x14ac:dyDescent="0.25">
      <c r="B108" s="187"/>
      <c r="C108" s="190"/>
      <c r="D108" s="137">
        <v>16</v>
      </c>
      <c r="E108" s="153">
        <v>893</v>
      </c>
      <c r="G108" s="187"/>
      <c r="H108" s="195"/>
      <c r="I108" s="158">
        <v>3</v>
      </c>
      <c r="J108" s="153">
        <v>1468.375</v>
      </c>
      <c r="L108" s="187"/>
      <c r="M108" s="195"/>
      <c r="N108" s="158">
        <v>5</v>
      </c>
      <c r="O108" s="153">
        <v>1833.3333333333333</v>
      </c>
    </row>
    <row r="109" spans="2:15" ht="15" customHeight="1" x14ac:dyDescent="0.25">
      <c r="B109" s="187"/>
      <c r="C109" s="190"/>
      <c r="D109" s="137">
        <v>17</v>
      </c>
      <c r="E109" s="153">
        <v>893</v>
      </c>
      <c r="G109" s="187"/>
      <c r="H109" s="195"/>
      <c r="I109" s="158">
        <v>4</v>
      </c>
      <c r="J109" s="153">
        <v>1877.6</v>
      </c>
      <c r="L109" s="187"/>
      <c r="M109" s="195"/>
      <c r="N109" s="158">
        <v>6</v>
      </c>
      <c r="O109" s="153">
        <v>2375</v>
      </c>
    </row>
    <row r="110" spans="2:15" ht="15" customHeight="1" x14ac:dyDescent="0.25">
      <c r="B110" s="187"/>
      <c r="C110" s="190"/>
      <c r="D110" s="137">
        <v>18</v>
      </c>
      <c r="E110" s="153">
        <v>3297.6666666666665</v>
      </c>
      <c r="G110" s="187"/>
      <c r="H110" s="195"/>
      <c r="I110" s="158">
        <v>5</v>
      </c>
      <c r="J110" s="153">
        <v>816.875</v>
      </c>
      <c r="L110" s="187"/>
      <c r="M110" s="195"/>
      <c r="N110" s="158">
        <v>7</v>
      </c>
      <c r="O110" s="153">
        <v>2500</v>
      </c>
    </row>
    <row r="111" spans="2:15" ht="15" customHeight="1" x14ac:dyDescent="0.25">
      <c r="B111" s="187"/>
      <c r="C111" s="190"/>
      <c r="D111" s="137">
        <v>19</v>
      </c>
      <c r="E111" s="153">
        <v>893</v>
      </c>
      <c r="G111" s="187"/>
      <c r="H111" s="195"/>
      <c r="I111" s="158">
        <v>6</v>
      </c>
      <c r="J111" s="153">
        <v>2473.5833333333335</v>
      </c>
      <c r="L111" s="187"/>
      <c r="M111" s="195"/>
      <c r="N111" s="158">
        <v>9</v>
      </c>
      <c r="O111" s="153">
        <v>2480</v>
      </c>
    </row>
    <row r="112" spans="2:15" ht="15" customHeight="1" x14ac:dyDescent="0.25">
      <c r="B112" s="187"/>
      <c r="C112" s="190"/>
      <c r="D112" s="137">
        <v>20</v>
      </c>
      <c r="E112" s="153">
        <v>2000</v>
      </c>
      <c r="G112" s="187"/>
      <c r="H112" s="195"/>
      <c r="I112" s="158">
        <v>7</v>
      </c>
      <c r="J112" s="153">
        <v>2898.5454545454545</v>
      </c>
      <c r="L112" s="187"/>
      <c r="M112" s="195"/>
      <c r="N112" s="158">
        <v>10</v>
      </c>
      <c r="O112" s="153">
        <v>4700</v>
      </c>
    </row>
    <row r="113" spans="2:15" ht="15" customHeight="1" x14ac:dyDescent="0.25">
      <c r="B113" s="187"/>
      <c r="C113" s="190"/>
      <c r="D113" s="137">
        <v>21</v>
      </c>
      <c r="E113" s="153">
        <v>893</v>
      </c>
      <c r="G113" s="187"/>
      <c r="H113" s="195"/>
      <c r="I113" s="158">
        <v>8</v>
      </c>
      <c r="J113" s="153">
        <v>2622.8</v>
      </c>
      <c r="L113" s="187"/>
      <c r="M113" s="195"/>
      <c r="N113" s="158">
        <v>11</v>
      </c>
      <c r="O113" s="153">
        <v>2000</v>
      </c>
    </row>
    <row r="114" spans="2:15" ht="15" customHeight="1" x14ac:dyDescent="0.25">
      <c r="B114" s="187"/>
      <c r="C114" s="190"/>
      <c r="D114" s="137">
        <v>22</v>
      </c>
      <c r="E114" s="153">
        <v>1677.6666666666667</v>
      </c>
      <c r="G114" s="187"/>
      <c r="H114" s="195"/>
      <c r="I114" s="158">
        <v>9</v>
      </c>
      <c r="J114" s="153">
        <v>2075.6315789473683</v>
      </c>
      <c r="L114" s="187"/>
      <c r="M114" s="195"/>
      <c r="N114" s="158">
        <v>12</v>
      </c>
      <c r="O114" s="153">
        <v>2000</v>
      </c>
    </row>
    <row r="115" spans="2:15" ht="15" customHeight="1" x14ac:dyDescent="0.25">
      <c r="B115" s="187"/>
      <c r="C115" s="190"/>
      <c r="D115" s="137">
        <v>23</v>
      </c>
      <c r="E115" s="153">
        <v>1674.3333333333333</v>
      </c>
      <c r="G115" s="187"/>
      <c r="H115" s="195"/>
      <c r="I115" s="158">
        <v>10</v>
      </c>
      <c r="J115" s="153">
        <v>1454.3157894736842</v>
      </c>
      <c r="L115" s="187"/>
      <c r="M115" s="195"/>
      <c r="N115" s="158">
        <v>13</v>
      </c>
      <c r="O115" s="153">
        <v>2000</v>
      </c>
    </row>
    <row r="116" spans="2:15" ht="15" customHeight="1" x14ac:dyDescent="0.25">
      <c r="B116" s="187"/>
      <c r="C116" s="190"/>
      <c r="D116" s="137">
        <v>24</v>
      </c>
      <c r="E116" s="153">
        <v>921.5</v>
      </c>
      <c r="G116" s="187"/>
      <c r="H116" s="195"/>
      <c r="I116" s="158">
        <v>11</v>
      </c>
      <c r="J116" s="153">
        <v>1634.4444444444443</v>
      </c>
      <c r="L116" s="187"/>
      <c r="M116" s="195"/>
      <c r="N116" s="158">
        <v>14</v>
      </c>
      <c r="O116" s="153">
        <v>2000</v>
      </c>
    </row>
    <row r="117" spans="2:15" ht="15" customHeight="1" x14ac:dyDescent="0.25">
      <c r="B117" s="187"/>
      <c r="C117" s="190"/>
      <c r="D117" s="137">
        <v>25</v>
      </c>
      <c r="E117" s="153">
        <v>893</v>
      </c>
      <c r="G117" s="187"/>
      <c r="H117" s="195"/>
      <c r="I117" s="158">
        <v>12</v>
      </c>
      <c r="J117" s="153">
        <v>1584</v>
      </c>
      <c r="L117" s="187"/>
      <c r="M117" s="195"/>
      <c r="N117" s="158">
        <v>15</v>
      </c>
      <c r="O117" s="153">
        <v>2500</v>
      </c>
    </row>
    <row r="118" spans="2:15" ht="15" customHeight="1" x14ac:dyDescent="0.25">
      <c r="B118" s="187"/>
      <c r="C118" s="190"/>
      <c r="D118" s="137">
        <v>26</v>
      </c>
      <c r="E118" s="153">
        <v>2961</v>
      </c>
      <c r="G118" s="187"/>
      <c r="H118" s="195"/>
      <c r="I118" s="158">
        <v>13</v>
      </c>
      <c r="J118" s="153">
        <v>1166.3333333333333</v>
      </c>
      <c r="L118" s="187"/>
      <c r="M118" s="195"/>
      <c r="N118" s="158">
        <v>17</v>
      </c>
      <c r="O118" s="153">
        <v>2250</v>
      </c>
    </row>
    <row r="119" spans="2:15" ht="15" customHeight="1" x14ac:dyDescent="0.25">
      <c r="B119" s="187"/>
      <c r="C119" s="190"/>
      <c r="D119" s="137">
        <v>27</v>
      </c>
      <c r="E119" s="153">
        <v>2444</v>
      </c>
      <c r="G119" s="187"/>
      <c r="H119" s="195"/>
      <c r="I119" s="158">
        <v>14</v>
      </c>
      <c r="J119" s="153">
        <v>1867</v>
      </c>
      <c r="L119" s="187"/>
      <c r="M119" s="195"/>
      <c r="N119" s="158">
        <v>18</v>
      </c>
      <c r="O119" s="153">
        <v>2666.6666666666665</v>
      </c>
    </row>
    <row r="120" spans="2:15" ht="15" customHeight="1" x14ac:dyDescent="0.25">
      <c r="B120" s="187"/>
      <c r="C120" s="190"/>
      <c r="D120" s="137">
        <v>30</v>
      </c>
      <c r="E120" s="153">
        <v>4111</v>
      </c>
      <c r="G120" s="187"/>
      <c r="H120" s="195"/>
      <c r="I120" s="158">
        <v>15</v>
      </c>
      <c r="J120" s="153">
        <v>730.90909090909088</v>
      </c>
      <c r="L120" s="187"/>
      <c r="M120" s="195"/>
      <c r="N120" s="158">
        <v>19</v>
      </c>
      <c r="O120" s="153">
        <v>2750</v>
      </c>
    </row>
    <row r="121" spans="2:15" ht="15" customHeight="1" x14ac:dyDescent="0.25">
      <c r="B121" s="187"/>
      <c r="C121" s="190"/>
      <c r="D121" s="137">
        <v>31</v>
      </c>
      <c r="E121" s="153">
        <v>6299</v>
      </c>
      <c r="G121" s="187"/>
      <c r="H121" s="195"/>
      <c r="I121" s="158">
        <v>16</v>
      </c>
      <c r="J121" s="153">
        <v>977.5333333333333</v>
      </c>
      <c r="L121" s="187"/>
      <c r="M121" s="195"/>
      <c r="N121" s="158">
        <v>20</v>
      </c>
      <c r="O121" s="153">
        <v>4980</v>
      </c>
    </row>
    <row r="122" spans="2:15" ht="15" customHeight="1" x14ac:dyDescent="0.25">
      <c r="B122" s="187"/>
      <c r="C122" s="190" t="s">
        <v>7</v>
      </c>
      <c r="D122" s="137">
        <v>1</v>
      </c>
      <c r="E122" s="153">
        <v>3995</v>
      </c>
      <c r="G122" s="187"/>
      <c r="H122" s="195"/>
      <c r="I122" s="158">
        <v>17</v>
      </c>
      <c r="J122" s="153">
        <v>1143.8095238095239</v>
      </c>
      <c r="L122" s="187"/>
      <c r="M122" s="195"/>
      <c r="N122" s="158">
        <v>21</v>
      </c>
      <c r="O122" s="153">
        <v>7653.333333333333</v>
      </c>
    </row>
    <row r="123" spans="2:15" ht="15" customHeight="1" x14ac:dyDescent="0.25">
      <c r="B123" s="187"/>
      <c r="C123" s="190"/>
      <c r="D123" s="137">
        <v>2</v>
      </c>
      <c r="E123" s="153">
        <v>3995</v>
      </c>
      <c r="G123" s="187"/>
      <c r="H123" s="195"/>
      <c r="I123" s="158">
        <v>18</v>
      </c>
      <c r="J123" s="153">
        <v>1484.9565217391305</v>
      </c>
      <c r="L123" s="187"/>
      <c r="M123" s="195"/>
      <c r="N123" s="158">
        <v>22</v>
      </c>
      <c r="O123" s="153">
        <v>5960</v>
      </c>
    </row>
    <row r="124" spans="2:15" ht="15" customHeight="1" x14ac:dyDescent="0.25">
      <c r="B124" s="187"/>
      <c r="C124" s="190"/>
      <c r="D124" s="137">
        <v>3</v>
      </c>
      <c r="E124" s="153">
        <v>3995</v>
      </c>
      <c r="G124" s="187"/>
      <c r="H124" s="195"/>
      <c r="I124" s="158">
        <v>19</v>
      </c>
      <c r="J124" s="153">
        <v>1189.8235294117646</v>
      </c>
      <c r="L124" s="187"/>
      <c r="M124" s="195"/>
      <c r="N124" s="158">
        <v>23</v>
      </c>
      <c r="O124" s="153">
        <v>1500</v>
      </c>
    </row>
    <row r="125" spans="2:15" ht="15" customHeight="1" x14ac:dyDescent="0.25">
      <c r="B125" s="187"/>
      <c r="C125" s="190"/>
      <c r="D125" s="137">
        <v>4</v>
      </c>
      <c r="E125" s="153">
        <v>3997.5</v>
      </c>
      <c r="G125" s="187"/>
      <c r="H125" s="195"/>
      <c r="I125" s="158">
        <v>20</v>
      </c>
      <c r="J125" s="153">
        <v>838.5</v>
      </c>
      <c r="L125" s="187"/>
      <c r="M125" s="195"/>
      <c r="N125" s="158">
        <v>24</v>
      </c>
      <c r="O125" s="153">
        <v>4820</v>
      </c>
    </row>
    <row r="126" spans="2:15" ht="15" customHeight="1" x14ac:dyDescent="0.25">
      <c r="B126" s="187"/>
      <c r="C126" s="190"/>
      <c r="D126" s="137">
        <v>5</v>
      </c>
      <c r="E126" s="153">
        <v>5000</v>
      </c>
      <c r="G126" s="187"/>
      <c r="H126" s="195"/>
      <c r="I126" s="158">
        <v>21</v>
      </c>
      <c r="J126" s="153">
        <v>1124.125</v>
      </c>
      <c r="L126" s="187"/>
      <c r="M126" s="195"/>
      <c r="N126" s="158">
        <v>25</v>
      </c>
      <c r="O126" s="153">
        <v>3240</v>
      </c>
    </row>
    <row r="127" spans="2:15" ht="15" customHeight="1" x14ac:dyDescent="0.25">
      <c r="B127" s="187"/>
      <c r="C127" s="190"/>
      <c r="D127" s="137">
        <v>6</v>
      </c>
      <c r="E127" s="153">
        <v>3995</v>
      </c>
      <c r="G127" s="187"/>
      <c r="H127" s="195"/>
      <c r="I127" s="158">
        <v>22</v>
      </c>
      <c r="J127" s="153">
        <v>1437.0714285714287</v>
      </c>
      <c r="L127" s="187"/>
      <c r="M127" s="195"/>
      <c r="N127" s="158">
        <v>26</v>
      </c>
      <c r="O127" s="153">
        <v>3240</v>
      </c>
    </row>
    <row r="128" spans="2:15" ht="15" customHeight="1" x14ac:dyDescent="0.25">
      <c r="B128" s="187"/>
      <c r="C128" s="190"/>
      <c r="D128" s="137">
        <v>8</v>
      </c>
      <c r="E128" s="153">
        <v>5497.5</v>
      </c>
      <c r="G128" s="187"/>
      <c r="H128" s="195"/>
      <c r="I128" s="158">
        <v>23</v>
      </c>
      <c r="J128" s="153">
        <v>1494.05</v>
      </c>
      <c r="L128" s="187"/>
      <c r="M128" s="195"/>
      <c r="N128" s="158">
        <v>27</v>
      </c>
      <c r="O128" s="153">
        <v>2740</v>
      </c>
    </row>
    <row r="129" spans="2:15" ht="15" customHeight="1" x14ac:dyDescent="0.25">
      <c r="B129" s="187"/>
      <c r="C129" s="190"/>
      <c r="D129" s="137">
        <v>10</v>
      </c>
      <c r="E129" s="153">
        <v>2000</v>
      </c>
      <c r="G129" s="187"/>
      <c r="H129" s="195"/>
      <c r="I129" s="158">
        <v>24</v>
      </c>
      <c r="J129" s="153">
        <v>1521.6111111111111</v>
      </c>
      <c r="L129" s="187"/>
      <c r="M129" s="195"/>
      <c r="N129" s="158">
        <v>28</v>
      </c>
      <c r="O129" s="153">
        <v>2392.8571428571427</v>
      </c>
    </row>
    <row r="130" spans="2:15" ht="15" customHeight="1" x14ac:dyDescent="0.25">
      <c r="B130" s="187"/>
      <c r="C130" s="190"/>
      <c r="D130" s="137">
        <v>11</v>
      </c>
      <c r="E130" s="153">
        <v>2000</v>
      </c>
      <c r="G130" s="187"/>
      <c r="H130" s="195"/>
      <c r="I130" s="158">
        <v>25</v>
      </c>
      <c r="J130" s="153">
        <v>1109.7727272727273</v>
      </c>
      <c r="L130" s="187"/>
      <c r="M130" s="195"/>
      <c r="N130" s="158">
        <v>29</v>
      </c>
      <c r="O130" s="153">
        <v>2000</v>
      </c>
    </row>
    <row r="131" spans="2:15" ht="15" customHeight="1" x14ac:dyDescent="0.25">
      <c r="B131" s="187"/>
      <c r="C131" s="190"/>
      <c r="D131" s="137">
        <v>12</v>
      </c>
      <c r="E131" s="153">
        <v>3000</v>
      </c>
      <c r="G131" s="187"/>
      <c r="H131" s="195"/>
      <c r="I131" s="158">
        <v>26</v>
      </c>
      <c r="J131" s="153">
        <v>984.63157894736844</v>
      </c>
      <c r="L131" s="187"/>
      <c r="M131" s="195" t="s">
        <v>6</v>
      </c>
      <c r="N131" s="158">
        <v>2</v>
      </c>
      <c r="O131" s="153">
        <v>7243.333333333333</v>
      </c>
    </row>
    <row r="132" spans="2:15" ht="15" customHeight="1" x14ac:dyDescent="0.25">
      <c r="B132" s="187"/>
      <c r="C132" s="190"/>
      <c r="D132" s="137">
        <v>13</v>
      </c>
      <c r="E132" s="153">
        <v>3000</v>
      </c>
      <c r="G132" s="187"/>
      <c r="H132" s="195"/>
      <c r="I132" s="158">
        <v>27</v>
      </c>
      <c r="J132" s="153">
        <v>1352</v>
      </c>
      <c r="L132" s="187"/>
      <c r="M132" s="195"/>
      <c r="N132" s="158">
        <v>3</v>
      </c>
      <c r="O132" s="153">
        <v>4292.3999999999996</v>
      </c>
    </row>
    <row r="133" spans="2:15" ht="15" customHeight="1" x14ac:dyDescent="0.25">
      <c r="B133" s="187"/>
      <c r="C133" s="190"/>
      <c r="D133" s="137">
        <v>14</v>
      </c>
      <c r="E133" s="153">
        <v>3995</v>
      </c>
      <c r="G133" s="187"/>
      <c r="H133" s="195"/>
      <c r="I133" s="158">
        <v>28</v>
      </c>
      <c r="J133" s="153">
        <v>2481.3636363636365</v>
      </c>
      <c r="L133" s="187"/>
      <c r="M133" s="195"/>
      <c r="N133" s="158">
        <v>4</v>
      </c>
      <c r="O133" s="153">
        <v>4523.2</v>
      </c>
    </row>
    <row r="134" spans="2:15" ht="15" customHeight="1" x14ac:dyDescent="0.25">
      <c r="B134" s="187"/>
      <c r="C134" s="190"/>
      <c r="D134" s="137">
        <v>15</v>
      </c>
      <c r="E134" s="153">
        <v>1200</v>
      </c>
      <c r="G134" s="187"/>
      <c r="H134" s="195"/>
      <c r="I134" s="158">
        <v>29</v>
      </c>
      <c r="J134" s="153">
        <v>1701.5384615384614</v>
      </c>
      <c r="L134" s="187"/>
      <c r="M134" s="195"/>
      <c r="N134" s="158">
        <v>5</v>
      </c>
      <c r="O134" s="153">
        <v>5345.7142857142853</v>
      </c>
    </row>
    <row r="135" spans="2:15" x14ac:dyDescent="0.25">
      <c r="B135" s="187"/>
      <c r="C135" s="190"/>
      <c r="D135" s="137">
        <v>16</v>
      </c>
      <c r="E135" s="153">
        <v>3995</v>
      </c>
      <c r="G135" s="187"/>
      <c r="H135" s="195"/>
      <c r="I135" s="158">
        <v>30</v>
      </c>
      <c r="J135" s="153">
        <v>1610.1818181818182</v>
      </c>
      <c r="L135" s="187"/>
      <c r="M135" s="195"/>
      <c r="N135" s="158">
        <v>6</v>
      </c>
      <c r="O135" s="153">
        <v>3816.6666666666665</v>
      </c>
    </row>
    <row r="136" spans="2:15" x14ac:dyDescent="0.25">
      <c r="B136" s="187"/>
      <c r="C136" s="190"/>
      <c r="D136" s="137">
        <v>17</v>
      </c>
      <c r="E136" s="153">
        <v>2695</v>
      </c>
      <c r="G136" s="187"/>
      <c r="H136" s="195" t="s">
        <v>6</v>
      </c>
      <c r="I136" s="158">
        <v>1</v>
      </c>
      <c r="J136" s="153">
        <v>2223.8333333333335</v>
      </c>
      <c r="L136" s="187"/>
      <c r="M136" s="195"/>
      <c r="N136" s="158">
        <v>7</v>
      </c>
      <c r="O136" s="153">
        <v>6730</v>
      </c>
    </row>
    <row r="137" spans="2:15" x14ac:dyDescent="0.25">
      <c r="B137" s="187"/>
      <c r="C137" s="190"/>
      <c r="D137" s="137">
        <v>18</v>
      </c>
      <c r="E137" s="153">
        <v>3000</v>
      </c>
      <c r="G137" s="187"/>
      <c r="H137" s="195"/>
      <c r="I137" s="158">
        <v>2</v>
      </c>
      <c r="J137" s="153">
        <v>1106.5454545454545</v>
      </c>
      <c r="L137" s="187"/>
      <c r="M137" s="195"/>
      <c r="N137" s="158">
        <v>8</v>
      </c>
      <c r="O137" s="153">
        <v>6214.2857142857147</v>
      </c>
    </row>
    <row r="138" spans="2:15" x14ac:dyDescent="0.25">
      <c r="B138" s="187"/>
      <c r="C138" s="190"/>
      <c r="D138" s="137">
        <v>19</v>
      </c>
      <c r="E138" s="153">
        <v>1200</v>
      </c>
      <c r="G138" s="187"/>
      <c r="H138" s="195"/>
      <c r="I138" s="158">
        <v>3</v>
      </c>
      <c r="J138" s="153">
        <v>1447.1428571428571</v>
      </c>
      <c r="L138" s="187"/>
      <c r="M138" s="195"/>
      <c r="N138" s="158">
        <v>9</v>
      </c>
      <c r="O138" s="153">
        <v>3833.3333333333335</v>
      </c>
    </row>
    <row r="139" spans="2:15" x14ac:dyDescent="0.25">
      <c r="B139" s="187"/>
      <c r="C139" s="190"/>
      <c r="D139" s="137">
        <v>20</v>
      </c>
      <c r="E139" s="153">
        <v>3527.2</v>
      </c>
      <c r="G139" s="187"/>
      <c r="H139" s="195"/>
      <c r="I139" s="158">
        <v>4</v>
      </c>
      <c r="J139" s="153">
        <v>1653.3636363636363</v>
      </c>
      <c r="L139" s="187"/>
      <c r="M139" s="195"/>
      <c r="N139" s="158">
        <v>10</v>
      </c>
      <c r="O139" s="153">
        <v>3000</v>
      </c>
    </row>
    <row r="140" spans="2:15" x14ac:dyDescent="0.25">
      <c r="B140" s="187"/>
      <c r="C140" s="190"/>
      <c r="D140" s="137">
        <v>21</v>
      </c>
      <c r="E140" s="153">
        <v>4250</v>
      </c>
      <c r="G140" s="187"/>
      <c r="H140" s="195"/>
      <c r="I140" s="158">
        <v>5</v>
      </c>
      <c r="J140" s="153">
        <v>1983.5769230769231</v>
      </c>
      <c r="L140" s="187"/>
      <c r="M140" s="195"/>
      <c r="N140" s="158">
        <v>11</v>
      </c>
      <c r="O140" s="153">
        <v>3333.3333333333335</v>
      </c>
    </row>
    <row r="141" spans="2:15" x14ac:dyDescent="0.25">
      <c r="B141" s="187"/>
      <c r="C141" s="190"/>
      <c r="D141" s="137">
        <v>22</v>
      </c>
      <c r="E141" s="153">
        <v>6000</v>
      </c>
      <c r="G141" s="187"/>
      <c r="H141" s="195"/>
      <c r="I141" s="158">
        <v>6</v>
      </c>
      <c r="J141" s="153">
        <v>1896.5217391304348</v>
      </c>
      <c r="L141" s="187"/>
      <c r="M141" s="195"/>
      <c r="N141" s="158">
        <v>12</v>
      </c>
      <c r="O141" s="153">
        <v>6841</v>
      </c>
    </row>
    <row r="142" spans="2:15" x14ac:dyDescent="0.25">
      <c r="B142" s="187"/>
      <c r="C142" s="190"/>
      <c r="D142" s="137">
        <v>24</v>
      </c>
      <c r="E142" s="153">
        <v>10000</v>
      </c>
      <c r="G142" s="187"/>
      <c r="H142" s="195"/>
      <c r="I142" s="158">
        <v>7</v>
      </c>
      <c r="J142" s="153">
        <v>2792.9444444444443</v>
      </c>
      <c r="L142" s="187"/>
      <c r="M142" s="195"/>
      <c r="N142" s="158">
        <v>13</v>
      </c>
      <c r="O142" s="153">
        <v>2242</v>
      </c>
    </row>
    <row r="143" spans="2:15" x14ac:dyDescent="0.25">
      <c r="B143" s="187"/>
      <c r="C143" s="190"/>
      <c r="D143" s="137">
        <v>25</v>
      </c>
      <c r="E143" s="153">
        <v>6178</v>
      </c>
      <c r="G143" s="187"/>
      <c r="H143" s="195"/>
      <c r="I143" s="158">
        <v>8</v>
      </c>
      <c r="J143" s="153">
        <v>2878.1153846153848</v>
      </c>
      <c r="L143" s="187"/>
      <c r="M143" s="195"/>
      <c r="N143" s="158">
        <v>14</v>
      </c>
      <c r="O143" s="153">
        <v>2331.6666666666665</v>
      </c>
    </row>
    <row r="144" spans="2:15" x14ac:dyDescent="0.25">
      <c r="B144" s="187"/>
      <c r="C144" s="190"/>
      <c r="D144" s="137">
        <v>26</v>
      </c>
      <c r="E144" s="153">
        <v>9400</v>
      </c>
      <c r="G144" s="187"/>
      <c r="H144" s="195"/>
      <c r="I144" s="158">
        <v>9</v>
      </c>
      <c r="J144" s="153">
        <v>2432.88</v>
      </c>
      <c r="L144" s="187"/>
      <c r="M144" s="195"/>
      <c r="N144" s="158">
        <v>15</v>
      </c>
      <c r="O144" s="153">
        <v>2824.2857142857142</v>
      </c>
    </row>
    <row r="145" spans="2:15" x14ac:dyDescent="0.25">
      <c r="B145" s="187"/>
      <c r="C145" s="190"/>
      <c r="D145" s="137">
        <v>27</v>
      </c>
      <c r="E145" s="153">
        <v>9500</v>
      </c>
      <c r="G145" s="187"/>
      <c r="H145" s="195"/>
      <c r="I145" s="158">
        <v>10</v>
      </c>
      <c r="J145" s="153">
        <v>2286</v>
      </c>
      <c r="L145" s="187"/>
      <c r="M145" s="195"/>
      <c r="N145" s="158">
        <v>16</v>
      </c>
      <c r="O145" s="153">
        <v>3966.625</v>
      </c>
    </row>
    <row r="146" spans="2:15" x14ac:dyDescent="0.25">
      <c r="B146" s="187"/>
      <c r="C146" s="190"/>
      <c r="D146" s="137">
        <v>28</v>
      </c>
      <c r="E146" s="153">
        <v>5500</v>
      </c>
      <c r="G146" s="187"/>
      <c r="H146" s="195"/>
      <c r="I146" s="158">
        <v>11</v>
      </c>
      <c r="J146" s="153">
        <v>2360.2800000000002</v>
      </c>
      <c r="L146" s="187"/>
      <c r="M146" s="195"/>
      <c r="N146" s="158">
        <v>17</v>
      </c>
      <c r="O146" s="153">
        <v>3441.1428571428573</v>
      </c>
    </row>
    <row r="147" spans="2:15" x14ac:dyDescent="0.25">
      <c r="B147" s="187"/>
      <c r="C147" s="190"/>
      <c r="D147" s="137">
        <v>29</v>
      </c>
      <c r="E147" s="153">
        <v>15142</v>
      </c>
      <c r="G147" s="187"/>
      <c r="H147" s="195"/>
      <c r="I147" s="158">
        <v>12</v>
      </c>
      <c r="J147" s="153">
        <v>1142.9047619047619</v>
      </c>
      <c r="L147" s="187"/>
      <c r="M147" s="195"/>
      <c r="N147" s="158">
        <v>18</v>
      </c>
      <c r="O147" s="153">
        <v>2666.6666666666665</v>
      </c>
    </row>
    <row r="148" spans="2:15" x14ac:dyDescent="0.25">
      <c r="B148" s="187"/>
      <c r="C148" s="190"/>
      <c r="D148" s="137">
        <v>30</v>
      </c>
      <c r="E148" s="153">
        <v>6466.666666666667</v>
      </c>
      <c r="G148" s="187"/>
      <c r="H148" s="195"/>
      <c r="I148" s="158">
        <v>13</v>
      </c>
      <c r="J148" s="153">
        <v>2132.7647058823532</v>
      </c>
      <c r="L148" s="187"/>
      <c r="M148" s="195"/>
      <c r="N148" s="158">
        <v>19</v>
      </c>
      <c r="O148" s="153">
        <v>2552.5</v>
      </c>
    </row>
    <row r="149" spans="2:15" x14ac:dyDescent="0.25">
      <c r="B149" s="187"/>
      <c r="C149" s="190" t="s">
        <v>8</v>
      </c>
      <c r="D149" s="137">
        <v>1</v>
      </c>
      <c r="E149" s="153">
        <v>16000</v>
      </c>
      <c r="G149" s="187"/>
      <c r="H149" s="195"/>
      <c r="I149" s="158">
        <v>14</v>
      </c>
      <c r="J149" s="153">
        <v>1989.3684210526317</v>
      </c>
      <c r="L149" s="187"/>
      <c r="M149" s="195"/>
      <c r="N149" s="158">
        <v>20</v>
      </c>
      <c r="O149" s="153">
        <v>3271.25</v>
      </c>
    </row>
    <row r="150" spans="2:15" x14ac:dyDescent="0.25">
      <c r="B150" s="187"/>
      <c r="C150" s="190"/>
      <c r="D150" s="137">
        <v>2</v>
      </c>
      <c r="E150" s="153">
        <v>16000</v>
      </c>
      <c r="G150" s="187"/>
      <c r="H150" s="195"/>
      <c r="I150" s="158">
        <v>15</v>
      </c>
      <c r="J150" s="153">
        <v>1047.7391304347825</v>
      </c>
      <c r="L150" s="187"/>
      <c r="M150" s="195"/>
      <c r="N150" s="158">
        <v>21</v>
      </c>
      <c r="O150" s="153">
        <v>2771.25</v>
      </c>
    </row>
    <row r="151" spans="2:15" x14ac:dyDescent="0.25">
      <c r="B151" s="187"/>
      <c r="C151" s="190"/>
      <c r="D151" s="137">
        <v>3</v>
      </c>
      <c r="E151" s="153">
        <v>16000</v>
      </c>
      <c r="G151" s="187"/>
      <c r="H151" s="195"/>
      <c r="I151" s="158">
        <v>16</v>
      </c>
      <c r="J151" s="153">
        <v>1191.25</v>
      </c>
      <c r="L151" s="187"/>
      <c r="M151" s="195"/>
      <c r="N151" s="158">
        <v>22</v>
      </c>
      <c r="O151" s="153">
        <v>3333.3333333333335</v>
      </c>
    </row>
    <row r="152" spans="2:15" x14ac:dyDescent="0.25">
      <c r="B152" s="187"/>
      <c r="C152" s="190"/>
      <c r="D152" s="137">
        <v>4</v>
      </c>
      <c r="E152" s="153">
        <v>16000</v>
      </c>
      <c r="G152" s="187"/>
      <c r="H152" s="195"/>
      <c r="I152" s="158">
        <v>17</v>
      </c>
      <c r="J152" s="153">
        <v>973.88</v>
      </c>
      <c r="L152" s="187"/>
      <c r="M152" s="195"/>
      <c r="N152" s="158">
        <v>23</v>
      </c>
      <c r="O152" s="153">
        <v>3333.3333333333335</v>
      </c>
    </row>
    <row r="153" spans="2:15" x14ac:dyDescent="0.25">
      <c r="B153" s="187"/>
      <c r="C153" s="190"/>
      <c r="D153" s="137">
        <v>10</v>
      </c>
      <c r="E153" s="153">
        <v>3500</v>
      </c>
      <c r="G153" s="187"/>
      <c r="H153" s="195"/>
      <c r="I153" s="158">
        <v>18</v>
      </c>
      <c r="J153" s="153">
        <v>2652.913043478261</v>
      </c>
      <c r="L153" s="187"/>
      <c r="M153" s="195"/>
      <c r="N153" s="158">
        <v>24</v>
      </c>
      <c r="O153" s="153">
        <v>2582</v>
      </c>
    </row>
    <row r="154" spans="2:15" x14ac:dyDescent="0.25">
      <c r="B154" s="187"/>
      <c r="C154" s="190"/>
      <c r="D154" s="137">
        <v>12</v>
      </c>
      <c r="E154" s="153">
        <v>2000</v>
      </c>
      <c r="G154" s="187"/>
      <c r="H154" s="195"/>
      <c r="I154" s="158">
        <v>19</v>
      </c>
      <c r="J154" s="153">
        <v>3294</v>
      </c>
      <c r="L154" s="187"/>
      <c r="M154" s="195"/>
      <c r="N154" s="158">
        <v>25</v>
      </c>
      <c r="O154" s="153">
        <v>5333.333333333333</v>
      </c>
    </row>
    <row r="155" spans="2:15" x14ac:dyDescent="0.25">
      <c r="B155" s="187"/>
      <c r="C155" s="190"/>
      <c r="D155" s="137">
        <v>13</v>
      </c>
      <c r="E155" s="153">
        <v>9000</v>
      </c>
      <c r="G155" s="187"/>
      <c r="H155" s="195"/>
      <c r="I155" s="158">
        <v>20</v>
      </c>
      <c r="J155" s="153">
        <v>1426.7307692307693</v>
      </c>
      <c r="L155" s="187"/>
      <c r="M155" s="195"/>
      <c r="N155" s="158">
        <v>26</v>
      </c>
      <c r="O155" s="153">
        <v>4333.333333333333</v>
      </c>
    </row>
    <row r="156" spans="2:15" x14ac:dyDescent="0.25">
      <c r="B156" s="187"/>
      <c r="C156" s="190"/>
      <c r="D156" s="137">
        <v>19</v>
      </c>
      <c r="E156" s="153">
        <v>3996</v>
      </c>
      <c r="G156" s="187"/>
      <c r="H156" s="195"/>
      <c r="I156" s="158">
        <v>21</v>
      </c>
      <c r="J156" s="153">
        <v>1401.3809523809523</v>
      </c>
      <c r="L156" s="187"/>
      <c r="M156" s="195"/>
      <c r="N156" s="158">
        <v>28</v>
      </c>
      <c r="O156" s="153">
        <v>9125</v>
      </c>
    </row>
    <row r="157" spans="2:15" x14ac:dyDescent="0.25">
      <c r="B157" s="187"/>
      <c r="C157" s="190"/>
      <c r="D157" s="137">
        <v>20</v>
      </c>
      <c r="E157" s="153">
        <v>3000</v>
      </c>
      <c r="G157" s="187"/>
      <c r="H157" s="195"/>
      <c r="I157" s="158">
        <v>22</v>
      </c>
      <c r="J157" s="153">
        <v>1035.6111111111111</v>
      </c>
      <c r="L157" s="187"/>
      <c r="M157" s="195"/>
      <c r="N157" s="158">
        <v>29</v>
      </c>
      <c r="O157" s="153">
        <v>5102.5</v>
      </c>
    </row>
    <row r="158" spans="2:15" x14ac:dyDescent="0.25">
      <c r="B158" s="187"/>
      <c r="C158" s="190"/>
      <c r="D158" s="137">
        <v>21</v>
      </c>
      <c r="E158" s="153">
        <v>3996</v>
      </c>
      <c r="G158" s="187"/>
      <c r="H158" s="195"/>
      <c r="I158" s="158">
        <v>23</v>
      </c>
      <c r="J158" s="153">
        <v>2158.4761904761904</v>
      </c>
      <c r="L158" s="187"/>
      <c r="M158" s="195"/>
      <c r="N158" s="158">
        <v>30</v>
      </c>
      <c r="O158" s="153">
        <v>6168.75</v>
      </c>
    </row>
    <row r="159" spans="2:15" x14ac:dyDescent="0.25">
      <c r="B159" s="187"/>
      <c r="C159" s="190"/>
      <c r="D159" s="137">
        <v>22</v>
      </c>
      <c r="E159" s="153">
        <v>3996</v>
      </c>
      <c r="G159" s="187"/>
      <c r="H159" s="195"/>
      <c r="I159" s="158">
        <v>24</v>
      </c>
      <c r="J159" s="153">
        <v>3150.2666666666669</v>
      </c>
      <c r="L159" s="187"/>
      <c r="M159" s="195"/>
      <c r="N159" s="158">
        <v>31</v>
      </c>
      <c r="O159" s="153">
        <v>5344</v>
      </c>
    </row>
    <row r="160" spans="2:15" x14ac:dyDescent="0.25">
      <c r="B160" s="187"/>
      <c r="C160" s="190"/>
      <c r="D160" s="137">
        <v>23</v>
      </c>
      <c r="E160" s="153">
        <v>6500</v>
      </c>
      <c r="G160" s="187"/>
      <c r="H160" s="195"/>
      <c r="I160" s="158">
        <v>25</v>
      </c>
      <c r="J160" s="153">
        <v>1842.6774193548388</v>
      </c>
      <c r="L160" s="187"/>
      <c r="M160" s="195" t="s">
        <v>7</v>
      </c>
      <c r="N160" s="158">
        <v>1</v>
      </c>
      <c r="O160" s="153">
        <v>4014.2857142857142</v>
      </c>
    </row>
    <row r="161" spans="2:15" x14ac:dyDescent="0.25">
      <c r="B161" s="187"/>
      <c r="C161" s="190"/>
      <c r="D161" s="137">
        <v>25</v>
      </c>
      <c r="E161" s="153">
        <v>6000</v>
      </c>
      <c r="G161" s="187"/>
      <c r="H161" s="195"/>
      <c r="I161" s="158">
        <v>26</v>
      </c>
      <c r="J161" s="153">
        <v>2144.5714285714284</v>
      </c>
      <c r="L161" s="187"/>
      <c r="M161" s="195"/>
      <c r="N161" s="158">
        <v>2</v>
      </c>
      <c r="O161" s="153">
        <v>3780</v>
      </c>
    </row>
    <row r="162" spans="2:15" x14ac:dyDescent="0.25">
      <c r="B162" s="187"/>
      <c r="C162" s="190"/>
      <c r="D162" s="137">
        <v>26</v>
      </c>
      <c r="E162" s="153">
        <v>3925</v>
      </c>
      <c r="G162" s="187"/>
      <c r="H162" s="195"/>
      <c r="I162" s="158">
        <v>27</v>
      </c>
      <c r="J162" s="153">
        <v>3482</v>
      </c>
      <c r="L162" s="187"/>
      <c r="M162" s="195"/>
      <c r="N162" s="158">
        <v>3</v>
      </c>
      <c r="O162" s="153">
        <v>3360</v>
      </c>
    </row>
    <row r="163" spans="2:15" x14ac:dyDescent="0.25">
      <c r="B163" s="187"/>
      <c r="C163" s="190"/>
      <c r="D163" s="137">
        <v>27</v>
      </c>
      <c r="E163" s="153">
        <v>7500</v>
      </c>
      <c r="G163" s="187"/>
      <c r="H163" s="195"/>
      <c r="I163" s="158">
        <v>28</v>
      </c>
      <c r="J163" s="153">
        <v>2329.5416666666665</v>
      </c>
      <c r="L163" s="187"/>
      <c r="M163" s="195"/>
      <c r="N163" s="158">
        <v>4</v>
      </c>
      <c r="O163" s="153">
        <v>6150</v>
      </c>
    </row>
    <row r="164" spans="2:15" x14ac:dyDescent="0.25">
      <c r="B164" s="187"/>
      <c r="C164" s="190"/>
      <c r="D164" s="137">
        <v>28</v>
      </c>
      <c r="E164" s="153">
        <v>3000</v>
      </c>
      <c r="G164" s="187"/>
      <c r="H164" s="195"/>
      <c r="I164" s="158">
        <v>29</v>
      </c>
      <c r="J164" s="153">
        <v>1789.5555555555557</v>
      </c>
      <c r="L164" s="187"/>
      <c r="M164" s="195"/>
      <c r="N164" s="158">
        <v>5</v>
      </c>
      <c r="O164" s="153">
        <v>4854</v>
      </c>
    </row>
    <row r="165" spans="2:15" x14ac:dyDescent="0.25">
      <c r="B165" s="187"/>
      <c r="C165" s="190"/>
      <c r="D165" s="137">
        <v>29</v>
      </c>
      <c r="E165" s="153">
        <v>3750</v>
      </c>
      <c r="G165" s="187"/>
      <c r="H165" s="195"/>
      <c r="I165" s="158">
        <v>30</v>
      </c>
      <c r="J165" s="153">
        <v>1070.8421052631579</v>
      </c>
      <c r="L165" s="187"/>
      <c r="M165" s="195"/>
      <c r="N165" s="158">
        <v>6</v>
      </c>
      <c r="O165" s="153">
        <v>7142.8571428571431</v>
      </c>
    </row>
    <row r="166" spans="2:15" x14ac:dyDescent="0.25">
      <c r="B166" s="187"/>
      <c r="C166" s="190"/>
      <c r="D166" s="137">
        <v>30</v>
      </c>
      <c r="E166" s="153">
        <v>9766.6666666666661</v>
      </c>
      <c r="G166" s="187"/>
      <c r="H166" s="195"/>
      <c r="I166" s="158">
        <v>31</v>
      </c>
      <c r="J166" s="153">
        <v>590.22222222222217</v>
      </c>
      <c r="L166" s="187"/>
      <c r="M166" s="195"/>
      <c r="N166" s="158">
        <v>7</v>
      </c>
      <c r="O166" s="153">
        <v>3816.6666666666665</v>
      </c>
    </row>
    <row r="167" spans="2:15" x14ac:dyDescent="0.25">
      <c r="B167" s="187"/>
      <c r="C167" s="190"/>
      <c r="D167" s="137">
        <v>31</v>
      </c>
      <c r="E167" s="153">
        <v>6217.3684210526317</v>
      </c>
      <c r="G167" s="187"/>
      <c r="H167" s="195" t="s">
        <v>7</v>
      </c>
      <c r="I167" s="158">
        <v>1</v>
      </c>
      <c r="J167" s="153">
        <v>977</v>
      </c>
      <c r="L167" s="187"/>
      <c r="M167" s="195"/>
      <c r="N167" s="158">
        <v>8</v>
      </c>
      <c r="O167" s="153">
        <v>6285</v>
      </c>
    </row>
    <row r="168" spans="2:15" x14ac:dyDescent="0.25">
      <c r="B168" s="187"/>
      <c r="C168" s="190" t="s">
        <v>9</v>
      </c>
      <c r="D168" s="137">
        <v>1</v>
      </c>
      <c r="E168" s="153">
        <v>6333</v>
      </c>
      <c r="G168" s="187"/>
      <c r="H168" s="195"/>
      <c r="I168" s="158">
        <v>2</v>
      </c>
      <c r="J168" s="153">
        <v>2790.7272727272725</v>
      </c>
      <c r="L168" s="187"/>
      <c r="M168" s="195"/>
      <c r="N168" s="158">
        <v>9</v>
      </c>
      <c r="O168" s="153">
        <v>3850</v>
      </c>
    </row>
    <row r="169" spans="2:15" x14ac:dyDescent="0.25">
      <c r="B169" s="187"/>
      <c r="C169" s="190"/>
      <c r="D169" s="137">
        <v>2</v>
      </c>
      <c r="E169" s="153">
        <v>1997</v>
      </c>
      <c r="G169" s="187"/>
      <c r="H169" s="195"/>
      <c r="I169" s="158">
        <v>3</v>
      </c>
      <c r="J169" s="153">
        <v>1364.9333333333334</v>
      </c>
      <c r="L169" s="187"/>
      <c r="M169" s="195"/>
      <c r="N169" s="158">
        <v>10</v>
      </c>
      <c r="O169" s="153">
        <v>7242.8571428571431</v>
      </c>
    </row>
    <row r="170" spans="2:15" x14ac:dyDescent="0.25">
      <c r="B170" s="187"/>
      <c r="C170" s="190"/>
      <c r="D170" s="137">
        <v>9</v>
      </c>
      <c r="E170" s="153">
        <v>4100</v>
      </c>
      <c r="G170" s="187"/>
      <c r="H170" s="195"/>
      <c r="I170" s="158">
        <v>4</v>
      </c>
      <c r="J170" s="153">
        <v>957</v>
      </c>
      <c r="L170" s="187"/>
      <c r="M170" s="195"/>
      <c r="N170" s="158">
        <v>11</v>
      </c>
      <c r="O170" s="153">
        <v>4413.333333333333</v>
      </c>
    </row>
    <row r="171" spans="2:15" x14ac:dyDescent="0.25">
      <c r="B171" s="187"/>
      <c r="C171" s="190"/>
      <c r="D171" s="137">
        <v>10</v>
      </c>
      <c r="E171" s="153">
        <v>4100</v>
      </c>
      <c r="G171" s="187"/>
      <c r="H171" s="195"/>
      <c r="I171" s="158">
        <v>5</v>
      </c>
      <c r="J171" s="153">
        <v>909.5454545454545</v>
      </c>
      <c r="L171" s="187"/>
      <c r="M171" s="195"/>
      <c r="N171" s="158">
        <v>12</v>
      </c>
      <c r="O171" s="153">
        <v>2806.6666666666665</v>
      </c>
    </row>
    <row r="172" spans="2:15" x14ac:dyDescent="0.25">
      <c r="B172" s="187"/>
      <c r="C172" s="190"/>
      <c r="D172" s="137">
        <v>12</v>
      </c>
      <c r="E172" s="153">
        <v>4100</v>
      </c>
      <c r="G172" s="187"/>
      <c r="H172" s="195"/>
      <c r="I172" s="158">
        <v>6</v>
      </c>
      <c r="J172" s="153">
        <v>837.69230769230774</v>
      </c>
      <c r="L172" s="187"/>
      <c r="M172" s="195"/>
      <c r="N172" s="158">
        <v>13</v>
      </c>
      <c r="O172" s="153">
        <v>3266.6</v>
      </c>
    </row>
    <row r="173" spans="2:15" x14ac:dyDescent="0.25">
      <c r="B173" s="187"/>
      <c r="C173" s="190"/>
      <c r="D173" s="137">
        <v>13</v>
      </c>
      <c r="E173" s="153">
        <v>8100</v>
      </c>
      <c r="G173" s="187"/>
      <c r="H173" s="195"/>
      <c r="I173" s="158">
        <v>7</v>
      </c>
      <c r="J173" s="153">
        <v>1379.9444444444443</v>
      </c>
      <c r="L173" s="187"/>
      <c r="M173" s="195"/>
      <c r="N173" s="158">
        <v>14</v>
      </c>
      <c r="O173" s="153">
        <v>3333.3333333333335</v>
      </c>
    </row>
    <row r="174" spans="2:15" x14ac:dyDescent="0.25">
      <c r="B174" s="187"/>
      <c r="C174" s="190"/>
      <c r="D174" s="137">
        <v>14</v>
      </c>
      <c r="E174" s="153">
        <v>4100</v>
      </c>
      <c r="G174" s="187"/>
      <c r="H174" s="195"/>
      <c r="I174" s="158">
        <v>8</v>
      </c>
      <c r="J174" s="153">
        <v>980.23076923076928</v>
      </c>
      <c r="L174" s="187"/>
      <c r="M174" s="195"/>
      <c r="N174" s="158">
        <v>15</v>
      </c>
      <c r="O174" s="153">
        <v>5070</v>
      </c>
    </row>
    <row r="175" spans="2:15" x14ac:dyDescent="0.25">
      <c r="B175" s="187"/>
      <c r="C175" s="190"/>
      <c r="D175" s="137">
        <v>15</v>
      </c>
      <c r="E175" s="153">
        <v>4100</v>
      </c>
      <c r="G175" s="187"/>
      <c r="H175" s="195"/>
      <c r="I175" s="158">
        <v>9</v>
      </c>
      <c r="J175" s="153">
        <v>1313.6111111111111</v>
      </c>
      <c r="L175" s="187"/>
      <c r="M175" s="195"/>
      <c r="N175" s="158">
        <v>16</v>
      </c>
      <c r="O175" s="153">
        <v>4695.8</v>
      </c>
    </row>
    <row r="176" spans="2:15" x14ac:dyDescent="0.25">
      <c r="B176" s="187"/>
      <c r="C176" s="190"/>
      <c r="D176" s="137">
        <v>16</v>
      </c>
      <c r="E176" s="153">
        <v>4100</v>
      </c>
      <c r="G176" s="187"/>
      <c r="H176" s="195"/>
      <c r="I176" s="158">
        <v>10</v>
      </c>
      <c r="J176" s="153">
        <v>706.41666666666663</v>
      </c>
      <c r="L176" s="187"/>
      <c r="M176" s="195"/>
      <c r="N176" s="158">
        <v>18</v>
      </c>
      <c r="O176" s="153">
        <v>6645.2941176470586</v>
      </c>
    </row>
    <row r="177" spans="2:15" x14ac:dyDescent="0.25">
      <c r="B177" s="187"/>
      <c r="C177" s="190"/>
      <c r="D177" s="137">
        <v>19</v>
      </c>
      <c r="E177" s="153">
        <v>3850</v>
      </c>
      <c r="G177" s="187"/>
      <c r="H177" s="195"/>
      <c r="I177" s="158">
        <v>11</v>
      </c>
      <c r="J177" s="153">
        <v>1061.4000000000001</v>
      </c>
      <c r="L177" s="187"/>
      <c r="M177" s="195"/>
      <c r="N177" s="158">
        <v>19</v>
      </c>
      <c r="O177" s="153">
        <v>6785.7142857142853</v>
      </c>
    </row>
    <row r="178" spans="2:15" x14ac:dyDescent="0.25">
      <c r="B178" s="187"/>
      <c r="C178" s="190"/>
      <c r="D178" s="137">
        <v>20</v>
      </c>
      <c r="E178" s="153">
        <v>4100</v>
      </c>
      <c r="G178" s="187"/>
      <c r="H178" s="195"/>
      <c r="I178" s="158">
        <v>12</v>
      </c>
      <c r="J178" s="153">
        <v>1289.1176470588234</v>
      </c>
      <c r="L178" s="187"/>
      <c r="M178" s="195"/>
      <c r="N178" s="158">
        <v>20</v>
      </c>
      <c r="O178" s="153">
        <v>8380.5</v>
      </c>
    </row>
    <row r="179" spans="2:15" x14ac:dyDescent="0.25">
      <c r="B179" s="187"/>
      <c r="C179" s="190"/>
      <c r="D179" s="137">
        <v>21</v>
      </c>
      <c r="E179" s="153">
        <v>3050</v>
      </c>
      <c r="G179" s="187"/>
      <c r="H179" s="195"/>
      <c r="I179" s="158">
        <v>13</v>
      </c>
      <c r="J179" s="153">
        <v>1173.9375</v>
      </c>
      <c r="L179" s="187"/>
      <c r="M179" s="195"/>
      <c r="N179" s="158">
        <v>21</v>
      </c>
      <c r="O179" s="153">
        <v>4871.666666666667</v>
      </c>
    </row>
    <row r="180" spans="2:15" x14ac:dyDescent="0.25">
      <c r="B180" s="187"/>
      <c r="C180" s="190"/>
      <c r="D180" s="137">
        <v>22</v>
      </c>
      <c r="E180" s="153">
        <v>4100</v>
      </c>
      <c r="G180" s="187"/>
      <c r="H180" s="195"/>
      <c r="I180" s="158">
        <v>14</v>
      </c>
      <c r="J180" s="153">
        <v>1648.6363636363637</v>
      </c>
      <c r="L180" s="187"/>
      <c r="M180" s="195"/>
      <c r="N180" s="158">
        <v>22</v>
      </c>
      <c r="O180" s="153">
        <v>5950</v>
      </c>
    </row>
    <row r="181" spans="2:15" x14ac:dyDescent="0.25">
      <c r="B181" s="187"/>
      <c r="C181" s="190"/>
      <c r="D181" s="137">
        <v>23</v>
      </c>
      <c r="E181" s="153">
        <v>5550</v>
      </c>
      <c r="G181" s="187"/>
      <c r="H181" s="195"/>
      <c r="I181" s="158">
        <v>15</v>
      </c>
      <c r="J181" s="153">
        <v>1024.7894736842106</v>
      </c>
      <c r="L181" s="187"/>
      <c r="M181" s="195"/>
      <c r="N181" s="158">
        <v>23</v>
      </c>
      <c r="O181" s="153">
        <v>3475</v>
      </c>
    </row>
    <row r="182" spans="2:15" x14ac:dyDescent="0.25">
      <c r="B182" s="187"/>
      <c r="C182" s="190"/>
      <c r="D182" s="137">
        <v>24</v>
      </c>
      <c r="E182" s="153">
        <v>2100</v>
      </c>
      <c r="G182" s="187"/>
      <c r="H182" s="195"/>
      <c r="I182" s="158">
        <v>16</v>
      </c>
      <c r="J182" s="153">
        <v>1384.75</v>
      </c>
      <c r="L182" s="187"/>
      <c r="M182" s="195"/>
      <c r="N182" s="158">
        <v>24</v>
      </c>
      <c r="O182" s="153">
        <v>5285.7142857142853</v>
      </c>
    </row>
    <row r="183" spans="2:15" x14ac:dyDescent="0.25">
      <c r="B183" s="187"/>
      <c r="C183" s="190"/>
      <c r="D183" s="137">
        <v>26</v>
      </c>
      <c r="E183" s="153">
        <v>4100</v>
      </c>
      <c r="G183" s="187"/>
      <c r="H183" s="195"/>
      <c r="I183" s="158">
        <v>17</v>
      </c>
      <c r="J183" s="153">
        <v>1177.0666666666666</v>
      </c>
      <c r="L183" s="187"/>
      <c r="M183" s="195"/>
      <c r="N183" s="158">
        <v>25</v>
      </c>
      <c r="O183" s="153">
        <v>1365.5</v>
      </c>
    </row>
    <row r="184" spans="2:15" x14ac:dyDescent="0.25">
      <c r="B184" s="187"/>
      <c r="C184" s="190"/>
      <c r="D184" s="137">
        <v>27</v>
      </c>
      <c r="E184" s="153">
        <v>4100</v>
      </c>
      <c r="G184" s="187"/>
      <c r="H184" s="195"/>
      <c r="I184" s="158">
        <v>18</v>
      </c>
      <c r="J184" s="153">
        <v>809.53846153846155</v>
      </c>
      <c r="L184" s="187"/>
      <c r="M184" s="195"/>
      <c r="N184" s="158">
        <v>26</v>
      </c>
      <c r="O184" s="153">
        <v>5375</v>
      </c>
    </row>
    <row r="185" spans="2:15" x14ac:dyDescent="0.25">
      <c r="B185" s="187"/>
      <c r="C185" s="190"/>
      <c r="D185" s="137">
        <v>28</v>
      </c>
      <c r="E185" s="153">
        <v>4100</v>
      </c>
      <c r="G185" s="187"/>
      <c r="H185" s="195"/>
      <c r="I185" s="158">
        <v>19</v>
      </c>
      <c r="J185" s="153">
        <v>1248.4666666666667</v>
      </c>
      <c r="L185" s="187"/>
      <c r="M185" s="195"/>
      <c r="N185" s="158">
        <v>27</v>
      </c>
      <c r="O185" s="153">
        <v>2430.25</v>
      </c>
    </row>
    <row r="186" spans="2:15" x14ac:dyDescent="0.25">
      <c r="B186" s="187"/>
      <c r="C186" s="190"/>
      <c r="D186" s="137">
        <v>29</v>
      </c>
      <c r="E186" s="153">
        <v>2050</v>
      </c>
      <c r="G186" s="187"/>
      <c r="H186" s="195"/>
      <c r="I186" s="158">
        <v>20</v>
      </c>
      <c r="J186" s="153">
        <v>1725</v>
      </c>
      <c r="L186" s="187"/>
      <c r="M186" s="195"/>
      <c r="N186" s="158">
        <v>28</v>
      </c>
      <c r="O186" s="153">
        <v>5343.1111111111113</v>
      </c>
    </row>
    <row r="187" spans="2:15" x14ac:dyDescent="0.25">
      <c r="B187" s="187"/>
      <c r="C187" s="190"/>
      <c r="D187" s="137">
        <v>30</v>
      </c>
      <c r="E187" s="153">
        <v>4699.333333333333</v>
      </c>
      <c r="G187" s="187"/>
      <c r="H187" s="195"/>
      <c r="I187" s="158">
        <v>21</v>
      </c>
      <c r="J187" s="153">
        <v>1670</v>
      </c>
      <c r="L187" s="187"/>
      <c r="M187" s="195"/>
      <c r="N187" s="158">
        <v>29</v>
      </c>
      <c r="O187" s="153">
        <v>5920.1428571428569</v>
      </c>
    </row>
    <row r="188" spans="2:15" x14ac:dyDescent="0.25">
      <c r="B188" s="187"/>
      <c r="C188" s="190"/>
      <c r="D188" s="137">
        <v>31</v>
      </c>
      <c r="E188" s="153">
        <v>8644.6666666666661</v>
      </c>
      <c r="G188" s="187"/>
      <c r="H188" s="195"/>
      <c r="I188" s="158">
        <v>22</v>
      </c>
      <c r="J188" s="153">
        <v>1522.5</v>
      </c>
      <c r="L188" s="187"/>
      <c r="M188" s="195"/>
      <c r="N188" s="158">
        <v>30</v>
      </c>
      <c r="O188" s="153">
        <v>3096.8333333333335</v>
      </c>
    </row>
    <row r="189" spans="2:15" x14ac:dyDescent="0.25">
      <c r="B189" s="187"/>
      <c r="C189" s="190" t="s">
        <v>10</v>
      </c>
      <c r="D189" s="137">
        <v>1</v>
      </c>
      <c r="E189" s="153">
        <v>2050</v>
      </c>
      <c r="G189" s="187"/>
      <c r="H189" s="195"/>
      <c r="I189" s="158">
        <v>23</v>
      </c>
      <c r="J189" s="153">
        <v>1059.4285714285713</v>
      </c>
      <c r="L189" s="187"/>
      <c r="M189" s="195" t="s">
        <v>8</v>
      </c>
      <c r="N189" s="158">
        <v>1</v>
      </c>
      <c r="O189" s="153">
        <v>2166.25</v>
      </c>
    </row>
    <row r="190" spans="2:15" x14ac:dyDescent="0.25">
      <c r="B190" s="187"/>
      <c r="C190" s="190"/>
      <c r="D190" s="137">
        <v>2</v>
      </c>
      <c r="E190" s="153">
        <v>1833.3333333333333</v>
      </c>
      <c r="G190" s="187"/>
      <c r="H190" s="195"/>
      <c r="I190" s="158">
        <v>24</v>
      </c>
      <c r="J190" s="153">
        <v>1428.1111111111111</v>
      </c>
      <c r="L190" s="187"/>
      <c r="M190" s="195"/>
      <c r="N190" s="158">
        <v>2</v>
      </c>
      <c r="O190" s="153">
        <v>2008.75</v>
      </c>
    </row>
    <row r="191" spans="2:15" x14ac:dyDescent="0.25">
      <c r="B191" s="187"/>
      <c r="C191" s="190"/>
      <c r="D191" s="137">
        <v>3</v>
      </c>
      <c r="E191" s="153">
        <v>2050</v>
      </c>
      <c r="G191" s="187"/>
      <c r="H191" s="195"/>
      <c r="I191" s="158">
        <v>25</v>
      </c>
      <c r="J191" s="153">
        <v>1646.2777777777778</v>
      </c>
      <c r="L191" s="187"/>
      <c r="M191" s="195"/>
      <c r="N191" s="158">
        <v>3</v>
      </c>
      <c r="O191" s="153">
        <v>3904.75</v>
      </c>
    </row>
    <row r="192" spans="2:15" x14ac:dyDescent="0.25">
      <c r="B192" s="187"/>
      <c r="C192" s="190"/>
      <c r="D192" s="137">
        <v>4</v>
      </c>
      <c r="E192" s="153">
        <v>2050</v>
      </c>
      <c r="G192" s="187"/>
      <c r="H192" s="195"/>
      <c r="I192" s="158">
        <v>26</v>
      </c>
      <c r="J192" s="153">
        <v>1037.8</v>
      </c>
      <c r="L192" s="187"/>
      <c r="M192" s="195"/>
      <c r="N192" s="158">
        <v>4</v>
      </c>
      <c r="O192" s="153">
        <v>2766.2</v>
      </c>
    </row>
    <row r="193" spans="2:15" x14ac:dyDescent="0.25">
      <c r="B193" s="187"/>
      <c r="C193" s="190"/>
      <c r="D193" s="137">
        <v>5</v>
      </c>
      <c r="E193" s="153">
        <v>2050</v>
      </c>
      <c r="G193" s="187"/>
      <c r="H193" s="195"/>
      <c r="I193" s="158">
        <v>27</v>
      </c>
      <c r="J193" s="153">
        <v>1058.7692307692307</v>
      </c>
      <c r="L193" s="187"/>
      <c r="M193" s="195"/>
      <c r="N193" s="158">
        <v>5</v>
      </c>
      <c r="O193" s="153">
        <v>1857.75</v>
      </c>
    </row>
    <row r="194" spans="2:15" x14ac:dyDescent="0.25">
      <c r="B194" s="187"/>
      <c r="C194" s="190"/>
      <c r="D194" s="137">
        <v>6</v>
      </c>
      <c r="E194" s="153">
        <v>2050</v>
      </c>
      <c r="G194" s="187"/>
      <c r="H194" s="195"/>
      <c r="I194" s="158">
        <v>28</v>
      </c>
      <c r="J194" s="153">
        <v>1776.6190476190477</v>
      </c>
      <c r="L194" s="187"/>
      <c r="M194" s="195"/>
      <c r="N194" s="158">
        <v>6</v>
      </c>
      <c r="O194" s="153">
        <v>2755</v>
      </c>
    </row>
    <row r="195" spans="2:15" x14ac:dyDescent="0.25">
      <c r="B195" s="187"/>
      <c r="C195" s="190"/>
      <c r="D195" s="137">
        <v>7</v>
      </c>
      <c r="E195" s="153">
        <v>21834</v>
      </c>
      <c r="G195" s="187"/>
      <c r="H195" s="195"/>
      <c r="I195" s="158">
        <v>29</v>
      </c>
      <c r="J195" s="153">
        <v>1709.8947368421052</v>
      </c>
      <c r="L195" s="187"/>
      <c r="M195" s="195"/>
      <c r="N195" s="158">
        <v>7</v>
      </c>
      <c r="O195" s="153">
        <v>5350.5</v>
      </c>
    </row>
    <row r="196" spans="2:15" x14ac:dyDescent="0.25">
      <c r="B196" s="187"/>
      <c r="C196" s="190"/>
      <c r="D196" s="137">
        <v>9</v>
      </c>
      <c r="E196" s="153">
        <v>2000</v>
      </c>
      <c r="G196" s="187"/>
      <c r="H196" s="195"/>
      <c r="I196" s="158">
        <v>30</v>
      </c>
      <c r="J196" s="153">
        <v>2266</v>
      </c>
      <c r="L196" s="187"/>
      <c r="M196" s="195"/>
      <c r="N196" s="158">
        <v>8</v>
      </c>
      <c r="O196" s="153">
        <v>2940.5</v>
      </c>
    </row>
    <row r="197" spans="2:15" x14ac:dyDescent="0.25">
      <c r="B197" s="187"/>
      <c r="C197" s="190"/>
      <c r="D197" s="137">
        <v>10</v>
      </c>
      <c r="E197" s="153">
        <v>3000</v>
      </c>
      <c r="G197" s="187"/>
      <c r="H197" s="195" t="s">
        <v>8</v>
      </c>
      <c r="I197" s="158">
        <v>1</v>
      </c>
      <c r="J197" s="153">
        <v>4066.5</v>
      </c>
      <c r="L197" s="187"/>
      <c r="M197" s="195"/>
      <c r="N197" s="158">
        <v>9</v>
      </c>
      <c r="O197" s="153">
        <v>2975</v>
      </c>
    </row>
    <row r="198" spans="2:15" x14ac:dyDescent="0.25">
      <c r="B198" s="187"/>
      <c r="C198" s="190"/>
      <c r="D198" s="137">
        <v>11</v>
      </c>
      <c r="E198" s="153">
        <v>5000</v>
      </c>
      <c r="G198" s="187"/>
      <c r="H198" s="195"/>
      <c r="I198" s="158">
        <v>2</v>
      </c>
      <c r="J198" s="153">
        <v>2992.0833333333335</v>
      </c>
      <c r="L198" s="187"/>
      <c r="M198" s="195"/>
      <c r="N198" s="158">
        <v>10</v>
      </c>
      <c r="O198" s="153">
        <v>3085.5</v>
      </c>
    </row>
    <row r="199" spans="2:15" x14ac:dyDescent="0.25">
      <c r="B199" s="187"/>
      <c r="C199" s="190"/>
      <c r="D199" s="137">
        <v>12</v>
      </c>
      <c r="E199" s="153">
        <v>2000</v>
      </c>
      <c r="G199" s="187"/>
      <c r="H199" s="195"/>
      <c r="I199" s="158">
        <v>3</v>
      </c>
      <c r="J199" s="153">
        <v>2781.7</v>
      </c>
      <c r="L199" s="187"/>
      <c r="M199" s="195"/>
      <c r="N199" s="158">
        <v>11</v>
      </c>
      <c r="O199" s="153">
        <v>1233.8</v>
      </c>
    </row>
    <row r="200" spans="2:15" x14ac:dyDescent="0.25">
      <c r="B200" s="187"/>
      <c r="C200" s="190"/>
      <c r="D200" s="137">
        <v>13</v>
      </c>
      <c r="E200" s="153">
        <v>4333.333333333333</v>
      </c>
      <c r="G200" s="187"/>
      <c r="H200" s="195"/>
      <c r="I200" s="158">
        <v>4</v>
      </c>
      <c r="J200" s="153">
        <v>1182.5555555555557</v>
      </c>
      <c r="L200" s="187"/>
      <c r="M200" s="195"/>
      <c r="N200" s="158">
        <v>12</v>
      </c>
      <c r="O200" s="153">
        <v>3881</v>
      </c>
    </row>
    <row r="201" spans="2:15" x14ac:dyDescent="0.25">
      <c r="B201" s="187"/>
      <c r="C201" s="190"/>
      <c r="D201" s="137">
        <v>14</v>
      </c>
      <c r="E201" s="153">
        <v>21834</v>
      </c>
      <c r="G201" s="187"/>
      <c r="H201" s="195"/>
      <c r="I201" s="158">
        <v>5</v>
      </c>
      <c r="J201" s="153">
        <v>1152.2777777777778</v>
      </c>
      <c r="L201" s="187"/>
      <c r="M201" s="195"/>
      <c r="N201" s="158">
        <v>13</v>
      </c>
      <c r="O201" s="153">
        <v>2209.7142857142858</v>
      </c>
    </row>
    <row r="202" spans="2:15" x14ac:dyDescent="0.25">
      <c r="B202" s="187"/>
      <c r="C202" s="190"/>
      <c r="D202" s="137">
        <v>18</v>
      </c>
      <c r="E202" s="153">
        <v>3668</v>
      </c>
      <c r="G202" s="187"/>
      <c r="H202" s="195"/>
      <c r="I202" s="158">
        <v>6</v>
      </c>
      <c r="J202" s="153">
        <v>1715.3529411764705</v>
      </c>
      <c r="L202" s="187"/>
      <c r="M202" s="195"/>
      <c r="N202" s="158">
        <v>14</v>
      </c>
      <c r="O202" s="153">
        <v>3000</v>
      </c>
    </row>
    <row r="203" spans="2:15" x14ac:dyDescent="0.25">
      <c r="B203" s="187"/>
      <c r="C203" s="190"/>
      <c r="D203" s="137">
        <v>19</v>
      </c>
      <c r="E203" s="153">
        <v>4000</v>
      </c>
      <c r="G203" s="187"/>
      <c r="H203" s="195"/>
      <c r="I203" s="158">
        <v>7</v>
      </c>
      <c r="J203" s="153">
        <v>2166.625</v>
      </c>
      <c r="L203" s="187"/>
      <c r="M203" s="195"/>
      <c r="N203" s="158">
        <v>15</v>
      </c>
      <c r="O203" s="153">
        <v>1882.5</v>
      </c>
    </row>
    <row r="204" spans="2:15" x14ac:dyDescent="0.25">
      <c r="B204" s="187"/>
      <c r="C204" s="190"/>
      <c r="D204" s="137">
        <v>21</v>
      </c>
      <c r="E204" s="153">
        <v>10000</v>
      </c>
      <c r="G204" s="187"/>
      <c r="H204" s="195"/>
      <c r="I204" s="158">
        <v>8</v>
      </c>
      <c r="J204" s="153">
        <v>2152.8666666666668</v>
      </c>
      <c r="L204" s="187"/>
      <c r="M204" s="195"/>
      <c r="N204" s="158">
        <v>16</v>
      </c>
      <c r="O204" s="153">
        <v>1365.5</v>
      </c>
    </row>
    <row r="205" spans="2:15" x14ac:dyDescent="0.25">
      <c r="B205" s="187"/>
      <c r="C205" s="190"/>
      <c r="D205" s="137">
        <v>22</v>
      </c>
      <c r="E205" s="153">
        <v>2000</v>
      </c>
      <c r="G205" s="187"/>
      <c r="H205" s="195"/>
      <c r="I205" s="158">
        <v>9</v>
      </c>
      <c r="J205" s="153">
        <v>2781.0625</v>
      </c>
      <c r="L205" s="187"/>
      <c r="M205" s="195"/>
      <c r="N205" s="158">
        <v>17</v>
      </c>
      <c r="O205" s="153">
        <v>3286.2</v>
      </c>
    </row>
    <row r="206" spans="2:15" x14ac:dyDescent="0.25">
      <c r="B206" s="187"/>
      <c r="C206" s="190"/>
      <c r="D206" s="137">
        <v>23</v>
      </c>
      <c r="E206" s="153">
        <v>2000</v>
      </c>
      <c r="G206" s="187"/>
      <c r="H206" s="195"/>
      <c r="I206" s="158">
        <v>10</v>
      </c>
      <c r="J206" s="153">
        <v>1531.5714285714287</v>
      </c>
      <c r="L206" s="187"/>
      <c r="M206" s="195"/>
      <c r="N206" s="158">
        <v>18</v>
      </c>
      <c r="O206" s="153">
        <v>2488.6</v>
      </c>
    </row>
    <row r="207" spans="2:15" x14ac:dyDescent="0.25">
      <c r="B207" s="187"/>
      <c r="C207" s="190"/>
      <c r="D207" s="137">
        <v>24</v>
      </c>
      <c r="E207" s="153">
        <v>3500</v>
      </c>
      <c r="G207" s="187"/>
      <c r="H207" s="195"/>
      <c r="I207" s="158">
        <v>11</v>
      </c>
      <c r="J207" s="153">
        <v>1418.8095238095239</v>
      </c>
      <c r="L207" s="187"/>
      <c r="M207" s="195"/>
      <c r="N207" s="158">
        <v>19</v>
      </c>
      <c r="O207" s="153">
        <v>2600</v>
      </c>
    </row>
    <row r="208" spans="2:15" x14ac:dyDescent="0.25">
      <c r="B208" s="187"/>
      <c r="C208" s="190"/>
      <c r="D208" s="137">
        <v>27</v>
      </c>
      <c r="E208" s="153">
        <v>8875</v>
      </c>
      <c r="G208" s="187"/>
      <c r="H208" s="195"/>
      <c r="I208" s="158">
        <v>12</v>
      </c>
      <c r="J208" s="153">
        <v>1723.7619047619048</v>
      </c>
      <c r="L208" s="187"/>
      <c r="M208" s="195"/>
      <c r="N208" s="158">
        <v>20</v>
      </c>
      <c r="O208" s="153">
        <v>5366.666666666667</v>
      </c>
    </row>
    <row r="209" spans="2:15" x14ac:dyDescent="0.25">
      <c r="B209" s="187"/>
      <c r="C209" s="190"/>
      <c r="D209" s="137">
        <v>28</v>
      </c>
      <c r="E209" s="153">
        <v>1560</v>
      </c>
      <c r="G209" s="187"/>
      <c r="H209" s="195"/>
      <c r="I209" s="158">
        <v>13</v>
      </c>
      <c r="J209" s="153">
        <v>1662.4166666666667</v>
      </c>
      <c r="L209" s="187"/>
      <c r="M209" s="195"/>
      <c r="N209" s="158">
        <v>21</v>
      </c>
      <c r="O209" s="153">
        <v>4250</v>
      </c>
    </row>
    <row r="210" spans="2:15" x14ac:dyDescent="0.25">
      <c r="B210" s="187"/>
      <c r="C210" s="190"/>
      <c r="D210" s="137">
        <v>29</v>
      </c>
      <c r="E210" s="153">
        <v>9000</v>
      </c>
      <c r="G210" s="187"/>
      <c r="H210" s="195"/>
      <c r="I210" s="158">
        <v>14</v>
      </c>
      <c r="J210" s="153">
        <v>1809.0714285714287</v>
      </c>
      <c r="L210" s="187"/>
      <c r="M210" s="195"/>
      <c r="N210" s="158">
        <v>22</v>
      </c>
      <c r="O210" s="153">
        <v>4250</v>
      </c>
    </row>
    <row r="211" spans="2:15" x14ac:dyDescent="0.25">
      <c r="B211" s="187"/>
      <c r="C211" s="190"/>
      <c r="D211" s="137">
        <v>30</v>
      </c>
      <c r="E211" s="153">
        <v>5000</v>
      </c>
      <c r="G211" s="187"/>
      <c r="H211" s="195"/>
      <c r="I211" s="158">
        <v>15</v>
      </c>
      <c r="J211" s="153">
        <v>1269.5454545454545</v>
      </c>
      <c r="L211" s="187"/>
      <c r="M211" s="195"/>
      <c r="N211" s="158">
        <v>23</v>
      </c>
      <c r="O211" s="153">
        <v>4333.333333333333</v>
      </c>
    </row>
    <row r="212" spans="2:15" x14ac:dyDescent="0.25">
      <c r="B212" s="187"/>
      <c r="C212" s="190" t="s">
        <v>11</v>
      </c>
      <c r="D212" s="137">
        <v>2</v>
      </c>
      <c r="E212" s="153">
        <v>3000</v>
      </c>
      <c r="G212" s="187"/>
      <c r="H212" s="195"/>
      <c r="I212" s="158">
        <v>16</v>
      </c>
      <c r="J212" s="153">
        <v>2048.3125</v>
      </c>
      <c r="L212" s="187"/>
      <c r="M212" s="195"/>
      <c r="N212" s="158">
        <v>24</v>
      </c>
      <c r="O212" s="153">
        <v>5996.666666666667</v>
      </c>
    </row>
    <row r="213" spans="2:15" x14ac:dyDescent="0.25">
      <c r="B213" s="187"/>
      <c r="C213" s="190"/>
      <c r="D213" s="137">
        <v>3</v>
      </c>
      <c r="E213" s="153">
        <v>3586</v>
      </c>
      <c r="G213" s="187"/>
      <c r="H213" s="195"/>
      <c r="I213" s="158">
        <v>17</v>
      </c>
      <c r="J213" s="153">
        <v>1410.3529411764705</v>
      </c>
      <c r="L213" s="187"/>
      <c r="M213" s="195"/>
      <c r="N213" s="158">
        <v>25</v>
      </c>
      <c r="O213" s="153">
        <v>3131.4285714285716</v>
      </c>
    </row>
    <row r="214" spans="2:15" x14ac:dyDescent="0.25">
      <c r="B214" s="187"/>
      <c r="C214" s="190"/>
      <c r="D214" s="137">
        <v>4</v>
      </c>
      <c r="E214" s="153">
        <v>3085</v>
      </c>
      <c r="G214" s="187"/>
      <c r="H214" s="195"/>
      <c r="I214" s="158">
        <v>18</v>
      </c>
      <c r="J214" s="153">
        <v>1417.5</v>
      </c>
      <c r="L214" s="187"/>
      <c r="M214" s="195"/>
      <c r="N214" s="158">
        <v>26</v>
      </c>
      <c r="O214" s="153">
        <v>4926.75</v>
      </c>
    </row>
    <row r="215" spans="2:15" x14ac:dyDescent="0.25">
      <c r="B215" s="187"/>
      <c r="C215" s="190"/>
      <c r="D215" s="137">
        <v>9</v>
      </c>
      <c r="E215" s="153">
        <v>1800</v>
      </c>
      <c r="G215" s="187"/>
      <c r="H215" s="195"/>
      <c r="I215" s="158">
        <v>19</v>
      </c>
      <c r="J215" s="153">
        <v>1760.2777777777778</v>
      </c>
      <c r="L215" s="187"/>
      <c r="M215" s="195"/>
      <c r="N215" s="158">
        <v>27</v>
      </c>
      <c r="O215" s="153">
        <v>2667</v>
      </c>
    </row>
    <row r="216" spans="2:15" x14ac:dyDescent="0.25">
      <c r="B216" s="187"/>
      <c r="C216" s="190"/>
      <c r="D216" s="137">
        <v>12</v>
      </c>
      <c r="E216" s="153">
        <v>1100</v>
      </c>
      <c r="G216" s="187"/>
      <c r="H216" s="195"/>
      <c r="I216" s="158">
        <v>20</v>
      </c>
      <c r="J216" s="153">
        <v>2320.818181818182</v>
      </c>
      <c r="L216" s="187"/>
      <c r="M216" s="195"/>
      <c r="N216" s="158">
        <v>28</v>
      </c>
      <c r="O216" s="153">
        <v>3666.6666666666665</v>
      </c>
    </row>
    <row r="217" spans="2:15" x14ac:dyDescent="0.25">
      <c r="B217" s="187"/>
      <c r="C217" s="190"/>
      <c r="D217" s="137">
        <v>16</v>
      </c>
      <c r="E217" s="153">
        <v>3300</v>
      </c>
      <c r="G217" s="187"/>
      <c r="H217" s="195"/>
      <c r="I217" s="158">
        <v>21</v>
      </c>
      <c r="J217" s="153">
        <v>1921.7142857142858</v>
      </c>
      <c r="L217" s="187"/>
      <c r="M217" s="195"/>
      <c r="N217" s="158">
        <v>29</v>
      </c>
      <c r="O217" s="153">
        <v>3203.75</v>
      </c>
    </row>
    <row r="218" spans="2:15" x14ac:dyDescent="0.25">
      <c r="B218" s="187"/>
      <c r="C218" s="190"/>
      <c r="D218" s="137">
        <v>18</v>
      </c>
      <c r="E218" s="153">
        <v>9750</v>
      </c>
      <c r="G218" s="187"/>
      <c r="H218" s="195"/>
      <c r="I218" s="158">
        <v>22</v>
      </c>
      <c r="J218" s="153">
        <v>2361.8000000000002</v>
      </c>
      <c r="L218" s="187"/>
      <c r="M218" s="195"/>
      <c r="N218" s="158">
        <v>30</v>
      </c>
      <c r="O218" s="153">
        <v>5600</v>
      </c>
    </row>
    <row r="219" spans="2:15" x14ac:dyDescent="0.25">
      <c r="B219" s="187"/>
      <c r="C219" s="190"/>
      <c r="D219" s="137">
        <v>25</v>
      </c>
      <c r="E219" s="153">
        <v>2000</v>
      </c>
      <c r="G219" s="187"/>
      <c r="H219" s="195"/>
      <c r="I219" s="158">
        <v>23</v>
      </c>
      <c r="J219" s="153">
        <v>2228.6666666666665</v>
      </c>
      <c r="L219" s="187"/>
      <c r="M219" s="195"/>
      <c r="N219" s="158">
        <v>31</v>
      </c>
      <c r="O219" s="153">
        <v>3540</v>
      </c>
    </row>
    <row r="220" spans="2:15" x14ac:dyDescent="0.25">
      <c r="B220" s="187"/>
      <c r="C220" s="190"/>
      <c r="D220" s="137">
        <v>30</v>
      </c>
      <c r="E220" s="153">
        <v>9971.25</v>
      </c>
      <c r="G220" s="187"/>
      <c r="H220" s="195"/>
      <c r="I220" s="158">
        <v>24</v>
      </c>
      <c r="J220" s="153">
        <v>1362.7272727272727</v>
      </c>
      <c r="L220" s="187"/>
      <c r="M220" s="195" t="s">
        <v>9</v>
      </c>
      <c r="N220" s="158">
        <v>1</v>
      </c>
      <c r="O220" s="153">
        <v>4241.2</v>
      </c>
    </row>
    <row r="221" spans="2:15" x14ac:dyDescent="0.25">
      <c r="B221" s="187"/>
      <c r="C221" s="190"/>
      <c r="D221" s="137">
        <v>31</v>
      </c>
      <c r="E221" s="153">
        <v>2800</v>
      </c>
      <c r="G221" s="187"/>
      <c r="H221" s="195"/>
      <c r="I221" s="158">
        <v>25</v>
      </c>
      <c r="J221" s="153">
        <v>1398.6363636363637</v>
      </c>
      <c r="L221" s="187"/>
      <c r="M221" s="195"/>
      <c r="N221" s="158">
        <v>2</v>
      </c>
      <c r="O221" s="153">
        <v>3014</v>
      </c>
    </row>
    <row r="222" spans="2:15" x14ac:dyDescent="0.25">
      <c r="B222" s="187"/>
      <c r="C222" s="190" t="s">
        <v>12</v>
      </c>
      <c r="D222" s="137">
        <v>2</v>
      </c>
      <c r="E222" s="153">
        <v>1401</v>
      </c>
      <c r="G222" s="187"/>
      <c r="H222" s="195"/>
      <c r="I222" s="158">
        <v>26</v>
      </c>
      <c r="J222" s="153">
        <v>1602.1</v>
      </c>
      <c r="L222" s="187"/>
      <c r="M222" s="195"/>
      <c r="N222" s="158">
        <v>3</v>
      </c>
      <c r="O222" s="153">
        <v>7257.8</v>
      </c>
    </row>
    <row r="223" spans="2:15" x14ac:dyDescent="0.25">
      <c r="B223" s="187"/>
      <c r="C223" s="190"/>
      <c r="D223" s="137">
        <v>3</v>
      </c>
      <c r="E223" s="153">
        <v>2500</v>
      </c>
      <c r="G223" s="187"/>
      <c r="H223" s="195"/>
      <c r="I223" s="158">
        <v>27</v>
      </c>
      <c r="J223" s="153">
        <v>845.16666666666663</v>
      </c>
      <c r="L223" s="187"/>
      <c r="M223" s="195"/>
      <c r="N223" s="158">
        <v>4</v>
      </c>
      <c r="O223" s="153">
        <v>8138.5</v>
      </c>
    </row>
    <row r="224" spans="2:15" x14ac:dyDescent="0.25">
      <c r="B224" s="187"/>
      <c r="C224" s="190"/>
      <c r="D224" s="137">
        <v>4</v>
      </c>
      <c r="E224" s="153">
        <v>8700</v>
      </c>
      <c r="G224" s="187"/>
      <c r="H224" s="195"/>
      <c r="I224" s="158">
        <v>28</v>
      </c>
      <c r="J224" s="153">
        <v>2974.75</v>
      </c>
      <c r="L224" s="187"/>
      <c r="M224" s="195"/>
      <c r="N224" s="158">
        <v>5</v>
      </c>
      <c r="O224" s="153">
        <v>6121.375</v>
      </c>
    </row>
    <row r="225" spans="2:15" x14ac:dyDescent="0.25">
      <c r="B225" s="187"/>
      <c r="C225" s="190"/>
      <c r="D225" s="137">
        <v>7</v>
      </c>
      <c r="E225" s="153">
        <v>3000</v>
      </c>
      <c r="G225" s="187"/>
      <c r="H225" s="195"/>
      <c r="I225" s="158">
        <v>29</v>
      </c>
      <c r="J225" s="153">
        <v>1221.5833333333333</v>
      </c>
      <c r="L225" s="187"/>
      <c r="M225" s="195"/>
      <c r="N225" s="158">
        <v>6</v>
      </c>
      <c r="O225" s="153">
        <v>6749.1428571428569</v>
      </c>
    </row>
    <row r="226" spans="2:15" x14ac:dyDescent="0.25">
      <c r="B226" s="187"/>
      <c r="C226" s="190"/>
      <c r="D226" s="137">
        <v>10</v>
      </c>
      <c r="E226" s="153">
        <v>4000</v>
      </c>
      <c r="G226" s="187"/>
      <c r="H226" s="195"/>
      <c r="I226" s="158">
        <v>30</v>
      </c>
      <c r="J226" s="153">
        <v>1389.8571428571429</v>
      </c>
      <c r="L226" s="187"/>
      <c r="M226" s="195"/>
      <c r="N226" s="158">
        <v>7</v>
      </c>
      <c r="O226" s="153">
        <v>7736.333333333333</v>
      </c>
    </row>
    <row r="227" spans="2:15" x14ac:dyDescent="0.25">
      <c r="B227" s="187"/>
      <c r="C227" s="190"/>
      <c r="D227" s="137">
        <v>11</v>
      </c>
      <c r="E227" s="153">
        <v>5000</v>
      </c>
      <c r="G227" s="187"/>
      <c r="H227" s="195"/>
      <c r="I227" s="158">
        <v>31</v>
      </c>
      <c r="J227" s="153">
        <v>1346.5714285714287</v>
      </c>
      <c r="L227" s="187"/>
      <c r="M227" s="195"/>
      <c r="N227" s="158">
        <v>8</v>
      </c>
      <c r="O227" s="153">
        <v>8882</v>
      </c>
    </row>
    <row r="228" spans="2:15" x14ac:dyDescent="0.25">
      <c r="B228" s="187"/>
      <c r="C228" s="190"/>
      <c r="D228" s="137">
        <v>20</v>
      </c>
      <c r="E228" s="153">
        <v>2033.3333333333333</v>
      </c>
      <c r="G228" s="187"/>
      <c r="H228" s="195" t="s">
        <v>9</v>
      </c>
      <c r="I228" s="158">
        <v>1</v>
      </c>
      <c r="J228" s="153">
        <v>1487.9411764705883</v>
      </c>
      <c r="L228" s="187"/>
      <c r="M228" s="195"/>
      <c r="N228" s="158">
        <v>9</v>
      </c>
      <c r="O228" s="153">
        <v>5455</v>
      </c>
    </row>
    <row r="229" spans="2:15" x14ac:dyDescent="0.25">
      <c r="B229" s="187"/>
      <c r="C229" s="190"/>
      <c r="D229" s="137">
        <v>21</v>
      </c>
      <c r="E229" s="153">
        <v>2050</v>
      </c>
      <c r="G229" s="187"/>
      <c r="H229" s="195"/>
      <c r="I229" s="158">
        <v>2</v>
      </c>
      <c r="J229" s="153">
        <v>1045.3846153846155</v>
      </c>
      <c r="L229" s="187"/>
      <c r="M229" s="195"/>
      <c r="N229" s="158">
        <v>10</v>
      </c>
      <c r="O229" s="153">
        <v>5500</v>
      </c>
    </row>
    <row r="230" spans="2:15" x14ac:dyDescent="0.25">
      <c r="B230" s="187"/>
      <c r="C230" s="190"/>
      <c r="D230" s="137">
        <v>22</v>
      </c>
      <c r="E230" s="153">
        <v>2050</v>
      </c>
      <c r="G230" s="187"/>
      <c r="H230" s="195"/>
      <c r="I230" s="158">
        <v>3</v>
      </c>
      <c r="J230" s="153">
        <v>2369.2666666666669</v>
      </c>
      <c r="L230" s="187"/>
      <c r="M230" s="195"/>
      <c r="N230" s="158">
        <v>11</v>
      </c>
      <c r="O230" s="153">
        <v>7500</v>
      </c>
    </row>
    <row r="231" spans="2:15" x14ac:dyDescent="0.25">
      <c r="B231" s="187"/>
      <c r="C231" s="190"/>
      <c r="D231" s="137">
        <v>23</v>
      </c>
      <c r="E231" s="153">
        <v>2000</v>
      </c>
      <c r="G231" s="187"/>
      <c r="H231" s="195"/>
      <c r="I231" s="158">
        <v>4</v>
      </c>
      <c r="J231" s="153">
        <v>1244.0625</v>
      </c>
      <c r="L231" s="187"/>
      <c r="M231" s="195"/>
      <c r="N231" s="158">
        <v>12</v>
      </c>
      <c r="O231" s="153">
        <v>3500</v>
      </c>
    </row>
    <row r="232" spans="2:15" x14ac:dyDescent="0.25">
      <c r="B232" s="187"/>
      <c r="C232" s="190"/>
      <c r="D232" s="137">
        <v>25</v>
      </c>
      <c r="E232" s="153">
        <v>7700</v>
      </c>
      <c r="G232" s="187"/>
      <c r="H232" s="195"/>
      <c r="I232" s="158">
        <v>5</v>
      </c>
      <c r="J232" s="153">
        <v>1592.4615384615386</v>
      </c>
      <c r="L232" s="187"/>
      <c r="M232" s="195"/>
      <c r="N232" s="158">
        <v>13</v>
      </c>
      <c r="O232" s="153">
        <v>2905.3333333333335</v>
      </c>
    </row>
    <row r="233" spans="2:15" x14ac:dyDescent="0.25">
      <c r="B233" s="187"/>
      <c r="C233" s="190"/>
      <c r="D233" s="137">
        <v>26</v>
      </c>
      <c r="E233" s="153">
        <v>15500</v>
      </c>
      <c r="G233" s="187"/>
      <c r="H233" s="195"/>
      <c r="I233" s="158">
        <v>6</v>
      </c>
      <c r="J233" s="153">
        <v>1635.7894736842106</v>
      </c>
      <c r="L233" s="187"/>
      <c r="M233" s="195"/>
      <c r="N233" s="158">
        <v>14</v>
      </c>
      <c r="O233" s="153">
        <v>3500</v>
      </c>
    </row>
    <row r="234" spans="2:15" x14ac:dyDescent="0.25">
      <c r="B234" s="187"/>
      <c r="C234" s="190"/>
      <c r="D234" s="137">
        <v>27</v>
      </c>
      <c r="E234" s="153">
        <v>2780.25</v>
      </c>
      <c r="G234" s="187"/>
      <c r="H234" s="195"/>
      <c r="I234" s="158">
        <v>7</v>
      </c>
      <c r="J234" s="153">
        <v>920.42857142857144</v>
      </c>
      <c r="L234" s="187"/>
      <c r="M234" s="195"/>
      <c r="N234" s="158">
        <v>15</v>
      </c>
      <c r="O234" s="153">
        <v>3500</v>
      </c>
    </row>
    <row r="235" spans="2:15" x14ac:dyDescent="0.25">
      <c r="B235" s="187"/>
      <c r="C235" s="190"/>
      <c r="D235" s="137">
        <v>28</v>
      </c>
      <c r="E235" s="153">
        <v>9463.1666666666661</v>
      </c>
      <c r="G235" s="187"/>
      <c r="H235" s="195"/>
      <c r="I235" s="158">
        <v>8</v>
      </c>
      <c r="J235" s="153">
        <v>1646.5882352941176</v>
      </c>
      <c r="L235" s="187"/>
      <c r="M235" s="195"/>
      <c r="N235" s="158">
        <v>16</v>
      </c>
      <c r="O235" s="153">
        <v>3333.3333333333335</v>
      </c>
    </row>
    <row r="236" spans="2:15" x14ac:dyDescent="0.25">
      <c r="B236" s="187"/>
      <c r="C236" s="190"/>
      <c r="D236" s="137">
        <v>29</v>
      </c>
      <c r="E236" s="153">
        <v>8472.5555555555547</v>
      </c>
      <c r="G236" s="187"/>
      <c r="H236" s="195"/>
      <c r="I236" s="158">
        <v>9</v>
      </c>
      <c r="J236" s="153">
        <v>1488.090909090909</v>
      </c>
      <c r="L236" s="187"/>
      <c r="M236" s="195"/>
      <c r="N236" s="158">
        <v>17</v>
      </c>
      <c r="O236" s="153">
        <v>2375</v>
      </c>
    </row>
    <row r="237" spans="2:15" x14ac:dyDescent="0.25">
      <c r="B237" s="187"/>
      <c r="C237" s="190"/>
      <c r="D237" s="137">
        <v>30</v>
      </c>
      <c r="E237" s="153">
        <v>2897.7777777777778</v>
      </c>
      <c r="G237" s="187"/>
      <c r="H237" s="195"/>
      <c r="I237" s="158">
        <v>10</v>
      </c>
      <c r="J237" s="153">
        <v>2356.8125</v>
      </c>
      <c r="L237" s="187"/>
      <c r="M237" s="195"/>
      <c r="N237" s="158">
        <v>18</v>
      </c>
      <c r="O237" s="153">
        <v>5742</v>
      </c>
    </row>
    <row r="238" spans="2:15" x14ac:dyDescent="0.25">
      <c r="B238" s="187"/>
      <c r="C238" s="190" t="s">
        <v>13</v>
      </c>
      <c r="D238" s="137">
        <v>2</v>
      </c>
      <c r="E238" s="153">
        <v>6050</v>
      </c>
      <c r="G238" s="187"/>
      <c r="H238" s="195"/>
      <c r="I238" s="158">
        <v>11</v>
      </c>
      <c r="J238" s="153">
        <v>1653.75</v>
      </c>
      <c r="L238" s="187"/>
      <c r="M238" s="195"/>
      <c r="N238" s="158">
        <v>19</v>
      </c>
      <c r="O238" s="153">
        <v>4000</v>
      </c>
    </row>
    <row r="239" spans="2:15" x14ac:dyDescent="0.25">
      <c r="B239" s="187"/>
      <c r="C239" s="190"/>
      <c r="D239" s="137">
        <v>3</v>
      </c>
      <c r="E239" s="153">
        <v>6050</v>
      </c>
      <c r="G239" s="187"/>
      <c r="H239" s="195"/>
      <c r="I239" s="158">
        <v>12</v>
      </c>
      <c r="J239" s="153">
        <v>2400.5833333333335</v>
      </c>
      <c r="L239" s="187"/>
      <c r="M239" s="195"/>
      <c r="N239" s="158">
        <v>20</v>
      </c>
      <c r="O239" s="153">
        <v>4000</v>
      </c>
    </row>
    <row r="240" spans="2:15" x14ac:dyDescent="0.25">
      <c r="B240" s="187"/>
      <c r="C240" s="190"/>
      <c r="D240" s="137">
        <v>4</v>
      </c>
      <c r="E240" s="153">
        <v>3681.5</v>
      </c>
      <c r="G240" s="187"/>
      <c r="H240" s="195"/>
      <c r="I240" s="158">
        <v>13</v>
      </c>
      <c r="J240" s="153">
        <v>1331.9</v>
      </c>
      <c r="L240" s="187"/>
      <c r="M240" s="195"/>
      <c r="N240" s="158">
        <v>21</v>
      </c>
      <c r="O240" s="153">
        <v>3076.6666666666665</v>
      </c>
    </row>
    <row r="241" spans="2:15" x14ac:dyDescent="0.25">
      <c r="B241" s="187"/>
      <c r="C241" s="190"/>
      <c r="D241" s="137">
        <v>5</v>
      </c>
      <c r="E241" s="153">
        <v>2721</v>
      </c>
      <c r="G241" s="187"/>
      <c r="H241" s="195"/>
      <c r="I241" s="158">
        <v>14</v>
      </c>
      <c r="J241" s="153">
        <v>1142.7142857142858</v>
      </c>
      <c r="L241" s="187"/>
      <c r="M241" s="195"/>
      <c r="N241" s="158">
        <v>22</v>
      </c>
      <c r="O241" s="153">
        <v>3132.2857142857142</v>
      </c>
    </row>
    <row r="242" spans="2:15" x14ac:dyDescent="0.25">
      <c r="B242" s="187"/>
      <c r="C242" s="190"/>
      <c r="D242" s="137">
        <v>6</v>
      </c>
      <c r="E242" s="153">
        <v>2680</v>
      </c>
      <c r="G242" s="187"/>
      <c r="H242" s="195"/>
      <c r="I242" s="158">
        <v>15</v>
      </c>
      <c r="J242" s="153">
        <v>1430</v>
      </c>
      <c r="L242" s="187"/>
      <c r="M242" s="195"/>
      <c r="N242" s="158">
        <v>23</v>
      </c>
      <c r="O242" s="153">
        <v>4291</v>
      </c>
    </row>
    <row r="243" spans="2:15" x14ac:dyDescent="0.25">
      <c r="B243" s="187"/>
      <c r="C243" s="190"/>
      <c r="D243" s="137">
        <v>7</v>
      </c>
      <c r="E243" s="153">
        <v>6289.5</v>
      </c>
      <c r="G243" s="187"/>
      <c r="H243" s="195"/>
      <c r="I243" s="158">
        <v>16</v>
      </c>
      <c r="J243" s="153">
        <v>1591.2857142857142</v>
      </c>
      <c r="L243" s="187"/>
      <c r="M243" s="195"/>
      <c r="N243" s="158">
        <v>24</v>
      </c>
      <c r="O243" s="153">
        <v>3967.7777777777778</v>
      </c>
    </row>
    <row r="244" spans="2:15" x14ac:dyDescent="0.25">
      <c r="B244" s="187"/>
      <c r="C244" s="190"/>
      <c r="D244" s="137">
        <v>8</v>
      </c>
      <c r="E244" s="153">
        <v>1775</v>
      </c>
      <c r="G244" s="187"/>
      <c r="H244" s="195"/>
      <c r="I244" s="158">
        <v>17</v>
      </c>
      <c r="J244" s="153">
        <v>1818.1764705882354</v>
      </c>
      <c r="L244" s="187"/>
      <c r="M244" s="195"/>
      <c r="N244" s="158">
        <v>25</v>
      </c>
      <c r="O244" s="153">
        <v>7083.333333333333</v>
      </c>
    </row>
    <row r="245" spans="2:15" x14ac:dyDescent="0.25">
      <c r="B245" s="187"/>
      <c r="C245" s="190"/>
      <c r="D245" s="137">
        <v>9</v>
      </c>
      <c r="E245" s="153">
        <v>6250</v>
      </c>
      <c r="G245" s="187"/>
      <c r="H245" s="195"/>
      <c r="I245" s="158">
        <v>18</v>
      </c>
      <c r="J245" s="153">
        <v>2745.2857142857142</v>
      </c>
      <c r="L245" s="187"/>
      <c r="M245" s="195"/>
      <c r="N245" s="158">
        <v>26</v>
      </c>
      <c r="O245" s="153">
        <v>3001.1111111111113</v>
      </c>
    </row>
    <row r="246" spans="2:15" x14ac:dyDescent="0.25">
      <c r="B246" s="187"/>
      <c r="C246" s="190"/>
      <c r="D246" s="137">
        <v>10</v>
      </c>
      <c r="E246" s="153">
        <v>7360</v>
      </c>
      <c r="G246" s="187"/>
      <c r="H246" s="195"/>
      <c r="I246" s="158">
        <v>19</v>
      </c>
      <c r="J246" s="153">
        <v>3920.2307692307691</v>
      </c>
      <c r="L246" s="187"/>
      <c r="M246" s="195"/>
      <c r="N246" s="158">
        <v>27</v>
      </c>
      <c r="O246" s="153">
        <v>3526.25</v>
      </c>
    </row>
    <row r="247" spans="2:15" x14ac:dyDescent="0.25">
      <c r="B247" s="187"/>
      <c r="C247" s="190"/>
      <c r="D247" s="137">
        <v>11</v>
      </c>
      <c r="E247" s="153">
        <v>10030</v>
      </c>
      <c r="G247" s="187"/>
      <c r="H247" s="195"/>
      <c r="I247" s="158">
        <v>20</v>
      </c>
      <c r="J247" s="153">
        <v>1535.090909090909</v>
      </c>
      <c r="L247" s="187"/>
      <c r="M247" s="195"/>
      <c r="N247" s="158">
        <v>28</v>
      </c>
      <c r="O247" s="153">
        <v>3806.6666666666665</v>
      </c>
    </row>
    <row r="248" spans="2:15" x14ac:dyDescent="0.25">
      <c r="B248" s="187"/>
      <c r="C248" s="190"/>
      <c r="D248" s="137">
        <v>12</v>
      </c>
      <c r="E248" s="153">
        <v>4930</v>
      </c>
      <c r="G248" s="187"/>
      <c r="H248" s="195"/>
      <c r="I248" s="158">
        <v>21</v>
      </c>
      <c r="J248" s="153">
        <v>1178.3571428571429</v>
      </c>
      <c r="L248" s="187"/>
      <c r="M248" s="195"/>
      <c r="N248" s="158">
        <v>29</v>
      </c>
      <c r="O248" s="153">
        <v>3652</v>
      </c>
    </row>
    <row r="249" spans="2:15" x14ac:dyDescent="0.25">
      <c r="B249" s="187"/>
      <c r="C249" s="190"/>
      <c r="D249" s="137">
        <v>13</v>
      </c>
      <c r="E249" s="153">
        <v>4160</v>
      </c>
      <c r="G249" s="187"/>
      <c r="H249" s="195"/>
      <c r="I249" s="158">
        <v>22</v>
      </c>
      <c r="J249" s="153">
        <v>1778.375</v>
      </c>
      <c r="L249" s="187"/>
      <c r="M249" s="195"/>
      <c r="N249" s="158">
        <v>30</v>
      </c>
      <c r="O249" s="153">
        <v>2461.2857142857142</v>
      </c>
    </row>
    <row r="250" spans="2:15" x14ac:dyDescent="0.25">
      <c r="B250" s="187"/>
      <c r="C250" s="190"/>
      <c r="D250" s="137">
        <v>14</v>
      </c>
      <c r="E250" s="153">
        <v>7360</v>
      </c>
      <c r="G250" s="187"/>
      <c r="H250" s="195"/>
      <c r="I250" s="158">
        <v>23</v>
      </c>
      <c r="J250" s="153">
        <v>1813.4285714285713</v>
      </c>
      <c r="L250" s="187"/>
      <c r="M250" s="195"/>
      <c r="N250" s="158">
        <v>31</v>
      </c>
      <c r="O250" s="153">
        <v>2250</v>
      </c>
    </row>
    <row r="251" spans="2:15" x14ac:dyDescent="0.25">
      <c r="B251" s="187"/>
      <c r="C251" s="190"/>
      <c r="D251" s="137">
        <v>15</v>
      </c>
      <c r="E251" s="153">
        <v>7360</v>
      </c>
      <c r="G251" s="187"/>
      <c r="H251" s="195"/>
      <c r="I251" s="158">
        <v>24</v>
      </c>
      <c r="J251" s="153">
        <v>2339.25</v>
      </c>
      <c r="L251" s="187"/>
      <c r="M251" s="195" t="s">
        <v>10</v>
      </c>
      <c r="N251" s="158">
        <v>1</v>
      </c>
      <c r="O251" s="153">
        <v>3500</v>
      </c>
    </row>
    <row r="252" spans="2:15" x14ac:dyDescent="0.25">
      <c r="B252" s="187"/>
      <c r="C252" s="190"/>
      <c r="D252" s="137">
        <v>16</v>
      </c>
      <c r="E252" s="153">
        <v>3500</v>
      </c>
      <c r="G252" s="187"/>
      <c r="H252" s="195"/>
      <c r="I252" s="158">
        <v>25</v>
      </c>
      <c r="J252" s="153">
        <v>1729.2</v>
      </c>
      <c r="L252" s="187"/>
      <c r="M252" s="195"/>
      <c r="N252" s="158">
        <v>2</v>
      </c>
      <c r="O252" s="153">
        <v>2883.3333333333335</v>
      </c>
    </row>
    <row r="253" spans="2:15" x14ac:dyDescent="0.25">
      <c r="B253" s="187"/>
      <c r="C253" s="190"/>
      <c r="D253" s="137">
        <v>17</v>
      </c>
      <c r="E253" s="153">
        <v>3480</v>
      </c>
      <c r="G253" s="187"/>
      <c r="H253" s="195"/>
      <c r="I253" s="158">
        <v>26</v>
      </c>
      <c r="J253" s="153">
        <v>1740.9375</v>
      </c>
      <c r="L253" s="187"/>
      <c r="M253" s="195"/>
      <c r="N253" s="158">
        <v>3</v>
      </c>
      <c r="O253" s="153">
        <v>2274</v>
      </c>
    </row>
    <row r="254" spans="2:15" x14ac:dyDescent="0.25">
      <c r="B254" s="187"/>
      <c r="C254" s="190"/>
      <c r="D254" s="137">
        <v>18</v>
      </c>
      <c r="E254" s="153">
        <v>6800</v>
      </c>
      <c r="G254" s="187"/>
      <c r="H254" s="195"/>
      <c r="I254" s="158">
        <v>27</v>
      </c>
      <c r="J254" s="153">
        <v>1805.8421052631579</v>
      </c>
      <c r="L254" s="187"/>
      <c r="M254" s="195"/>
      <c r="N254" s="158">
        <v>4</v>
      </c>
      <c r="O254" s="153">
        <v>2245</v>
      </c>
    </row>
    <row r="255" spans="2:15" x14ac:dyDescent="0.25">
      <c r="B255" s="187"/>
      <c r="C255" s="190"/>
      <c r="D255" s="137">
        <v>19</v>
      </c>
      <c r="E255" s="153">
        <v>9845</v>
      </c>
      <c r="G255" s="187"/>
      <c r="H255" s="195"/>
      <c r="I255" s="158">
        <v>28</v>
      </c>
      <c r="J255" s="153">
        <v>1801.1666666666667</v>
      </c>
      <c r="L255" s="187"/>
      <c r="M255" s="195"/>
      <c r="N255" s="158">
        <v>5</v>
      </c>
      <c r="O255" s="153">
        <v>3029.6666666666665</v>
      </c>
    </row>
    <row r="256" spans="2:15" x14ac:dyDescent="0.25">
      <c r="B256" s="187"/>
      <c r="C256" s="190"/>
      <c r="D256" s="137">
        <v>20</v>
      </c>
      <c r="E256" s="153">
        <v>3530</v>
      </c>
      <c r="G256" s="187"/>
      <c r="H256" s="195"/>
      <c r="I256" s="158">
        <v>29</v>
      </c>
      <c r="J256" s="153">
        <v>1485.7826086956522</v>
      </c>
      <c r="L256" s="187"/>
      <c r="M256" s="195"/>
      <c r="N256" s="158">
        <v>6</v>
      </c>
      <c r="O256" s="153">
        <v>2512.5</v>
      </c>
    </row>
    <row r="257" spans="2:15" x14ac:dyDescent="0.25">
      <c r="B257" s="187"/>
      <c r="C257" s="190"/>
      <c r="D257" s="137">
        <v>22</v>
      </c>
      <c r="E257" s="153">
        <v>1500</v>
      </c>
      <c r="G257" s="187"/>
      <c r="H257" s="195"/>
      <c r="I257" s="158">
        <v>30</v>
      </c>
      <c r="J257" s="153">
        <v>1802.36</v>
      </c>
      <c r="L257" s="187"/>
      <c r="M257" s="195"/>
      <c r="N257" s="158">
        <v>7</v>
      </c>
      <c r="O257" s="153">
        <v>2700</v>
      </c>
    </row>
    <row r="258" spans="2:15" x14ac:dyDescent="0.25">
      <c r="B258" s="187"/>
      <c r="C258" s="190"/>
      <c r="D258" s="137">
        <v>23</v>
      </c>
      <c r="E258" s="153">
        <v>3505</v>
      </c>
      <c r="G258" s="187"/>
      <c r="H258" s="195"/>
      <c r="I258" s="158">
        <v>31</v>
      </c>
      <c r="J258" s="153">
        <v>2025.6774193548388</v>
      </c>
      <c r="L258" s="187"/>
      <c r="M258" s="195"/>
      <c r="N258" s="158">
        <v>8</v>
      </c>
      <c r="O258" s="153">
        <v>2017.5</v>
      </c>
    </row>
    <row r="259" spans="2:15" x14ac:dyDescent="0.25">
      <c r="B259" s="187"/>
      <c r="C259" s="190"/>
      <c r="D259" s="137">
        <v>25</v>
      </c>
      <c r="E259" s="153">
        <v>6450</v>
      </c>
      <c r="G259" s="187"/>
      <c r="H259" s="195" t="s">
        <v>10</v>
      </c>
      <c r="I259" s="158">
        <v>1</v>
      </c>
      <c r="J259" s="153">
        <v>1493.3636363636363</v>
      </c>
      <c r="L259" s="187"/>
      <c r="M259" s="195"/>
      <c r="N259" s="158">
        <v>9</v>
      </c>
      <c r="O259" s="153">
        <v>2638.3333333333335</v>
      </c>
    </row>
    <row r="260" spans="2:15" x14ac:dyDescent="0.25">
      <c r="B260" s="187"/>
      <c r="C260" s="190"/>
      <c r="D260" s="137">
        <v>26</v>
      </c>
      <c r="E260" s="153">
        <v>3970</v>
      </c>
      <c r="G260" s="187"/>
      <c r="H260" s="195"/>
      <c r="I260" s="158">
        <v>2</v>
      </c>
      <c r="J260" s="153">
        <v>1747</v>
      </c>
      <c r="L260" s="187"/>
      <c r="M260" s="195"/>
      <c r="N260" s="158">
        <v>10</v>
      </c>
      <c r="O260" s="153">
        <v>2333.3333333333335</v>
      </c>
    </row>
    <row r="261" spans="2:15" x14ac:dyDescent="0.25">
      <c r="B261" s="187"/>
      <c r="C261" s="190"/>
      <c r="D261" s="137">
        <v>27</v>
      </c>
      <c r="E261" s="153">
        <v>3000</v>
      </c>
      <c r="G261" s="187"/>
      <c r="H261" s="195"/>
      <c r="I261" s="158">
        <v>3</v>
      </c>
      <c r="J261" s="153">
        <v>1494.9230769230769</v>
      </c>
      <c r="L261" s="187"/>
      <c r="M261" s="195"/>
      <c r="N261" s="158">
        <v>11</v>
      </c>
      <c r="O261" s="153">
        <v>1944.4444444444443</v>
      </c>
    </row>
    <row r="262" spans="2:15" x14ac:dyDescent="0.25">
      <c r="B262" s="187"/>
      <c r="C262" s="190"/>
      <c r="D262" s="137">
        <v>28</v>
      </c>
      <c r="E262" s="153">
        <v>5265.4285714285716</v>
      </c>
      <c r="G262" s="187"/>
      <c r="H262" s="195"/>
      <c r="I262" s="158">
        <v>4</v>
      </c>
      <c r="J262" s="153">
        <v>1385.8571428571429</v>
      </c>
      <c r="L262" s="187"/>
      <c r="M262" s="195"/>
      <c r="N262" s="158">
        <v>12</v>
      </c>
      <c r="O262" s="153">
        <v>1750</v>
      </c>
    </row>
    <row r="263" spans="2:15" x14ac:dyDescent="0.25">
      <c r="B263" s="187"/>
      <c r="C263" s="190"/>
      <c r="D263" s="137">
        <v>30</v>
      </c>
      <c r="E263" s="153">
        <v>2105</v>
      </c>
      <c r="G263" s="187"/>
      <c r="H263" s="195"/>
      <c r="I263" s="158">
        <v>5</v>
      </c>
      <c r="J263" s="153">
        <v>1421</v>
      </c>
      <c r="L263" s="187"/>
      <c r="M263" s="195"/>
      <c r="N263" s="158">
        <v>13</v>
      </c>
      <c r="O263" s="153">
        <v>3330</v>
      </c>
    </row>
    <row r="264" spans="2:15" ht="15.75" thickBot="1" x14ac:dyDescent="0.3">
      <c r="B264" s="188"/>
      <c r="C264" s="193"/>
      <c r="D264" s="138">
        <v>31</v>
      </c>
      <c r="E264" s="154">
        <v>4248</v>
      </c>
      <c r="G264" s="187"/>
      <c r="H264" s="195"/>
      <c r="I264" s="158">
        <v>6</v>
      </c>
      <c r="J264" s="153">
        <v>1612.4117647058824</v>
      </c>
      <c r="L264" s="187"/>
      <c r="M264" s="195"/>
      <c r="N264" s="158">
        <v>14</v>
      </c>
      <c r="O264" s="153">
        <v>2160.5454545454545</v>
      </c>
    </row>
    <row r="265" spans="2:15" x14ac:dyDescent="0.25">
      <c r="G265" s="187"/>
      <c r="H265" s="195"/>
      <c r="I265" s="158">
        <v>7</v>
      </c>
      <c r="J265" s="153">
        <v>2105.9545454545455</v>
      </c>
      <c r="L265" s="187"/>
      <c r="M265" s="195"/>
      <c r="N265" s="158">
        <v>15</v>
      </c>
      <c r="O265" s="153">
        <v>3250</v>
      </c>
    </row>
    <row r="266" spans="2:15" x14ac:dyDescent="0.25">
      <c r="B266" s="194" t="s">
        <v>102</v>
      </c>
      <c r="C266" s="194"/>
      <c r="D266" s="194"/>
      <c r="E266" s="194"/>
      <c r="G266" s="187"/>
      <c r="H266" s="195"/>
      <c r="I266" s="158">
        <v>8</v>
      </c>
      <c r="J266" s="153">
        <v>935.25</v>
      </c>
      <c r="L266" s="187"/>
      <c r="M266" s="195"/>
      <c r="N266" s="158">
        <v>16</v>
      </c>
      <c r="O266" s="153">
        <v>2175</v>
      </c>
    </row>
    <row r="267" spans="2:15" x14ac:dyDescent="0.25">
      <c r="B267" s="194" t="s">
        <v>97</v>
      </c>
      <c r="C267" s="194"/>
      <c r="D267" s="194"/>
      <c r="E267" s="194"/>
      <c r="G267" s="187"/>
      <c r="H267" s="195"/>
      <c r="I267" s="158">
        <v>9</v>
      </c>
      <c r="J267" s="153">
        <v>1542.6666666666667</v>
      </c>
      <c r="L267" s="187"/>
      <c r="M267" s="195"/>
      <c r="N267" s="158">
        <v>17</v>
      </c>
      <c r="O267" s="153">
        <v>2302</v>
      </c>
    </row>
    <row r="268" spans="2:15" x14ac:dyDescent="0.25">
      <c r="G268" s="187"/>
      <c r="H268" s="195"/>
      <c r="I268" s="158">
        <v>10</v>
      </c>
      <c r="J268" s="153">
        <v>639.07142857142856</v>
      </c>
      <c r="L268" s="187"/>
      <c r="M268" s="195"/>
      <c r="N268" s="158">
        <v>18</v>
      </c>
      <c r="O268" s="153">
        <v>4666.666666666667</v>
      </c>
    </row>
    <row r="269" spans="2:15" x14ac:dyDescent="0.25">
      <c r="G269" s="187"/>
      <c r="H269" s="195"/>
      <c r="I269" s="158">
        <v>11</v>
      </c>
      <c r="J269" s="153">
        <v>2377.4166666666665</v>
      </c>
      <c r="L269" s="187"/>
      <c r="M269" s="195"/>
      <c r="N269" s="158">
        <v>19</v>
      </c>
      <c r="O269" s="153">
        <v>2316.6666666666665</v>
      </c>
    </row>
    <row r="270" spans="2:15" x14ac:dyDescent="0.25">
      <c r="G270" s="187"/>
      <c r="H270" s="195"/>
      <c r="I270" s="158">
        <v>12</v>
      </c>
      <c r="J270" s="153">
        <v>1646.85</v>
      </c>
      <c r="L270" s="187"/>
      <c r="M270" s="195"/>
      <c r="N270" s="158">
        <v>20</v>
      </c>
      <c r="O270" s="153">
        <v>3264.25</v>
      </c>
    </row>
    <row r="271" spans="2:15" x14ac:dyDescent="0.25">
      <c r="G271" s="187"/>
      <c r="H271" s="195"/>
      <c r="I271" s="158">
        <v>13</v>
      </c>
      <c r="J271" s="153">
        <v>2156.9166666666665</v>
      </c>
      <c r="L271" s="187"/>
      <c r="M271" s="195"/>
      <c r="N271" s="158">
        <v>21</v>
      </c>
      <c r="O271" s="153">
        <v>2990</v>
      </c>
    </row>
    <row r="272" spans="2:15" x14ac:dyDescent="0.25">
      <c r="G272" s="187"/>
      <c r="H272" s="195"/>
      <c r="I272" s="158">
        <v>14</v>
      </c>
      <c r="J272" s="153">
        <v>2678.5714285714284</v>
      </c>
      <c r="L272" s="187"/>
      <c r="M272" s="195"/>
      <c r="N272" s="158">
        <v>22</v>
      </c>
      <c r="O272" s="153">
        <v>3365</v>
      </c>
    </row>
    <row r="273" spans="7:15" x14ac:dyDescent="0.25">
      <c r="G273" s="187"/>
      <c r="H273" s="195"/>
      <c r="I273" s="158">
        <v>15</v>
      </c>
      <c r="J273" s="153">
        <v>1233</v>
      </c>
      <c r="L273" s="187"/>
      <c r="M273" s="195"/>
      <c r="N273" s="158">
        <v>23</v>
      </c>
      <c r="O273" s="153">
        <v>3660</v>
      </c>
    </row>
    <row r="274" spans="7:15" x14ac:dyDescent="0.25">
      <c r="G274" s="187"/>
      <c r="H274" s="195"/>
      <c r="I274" s="158">
        <v>16</v>
      </c>
      <c r="J274" s="153">
        <v>1130.875</v>
      </c>
      <c r="L274" s="187"/>
      <c r="M274" s="195"/>
      <c r="N274" s="158">
        <v>24</v>
      </c>
      <c r="O274" s="153">
        <v>3340.3636363636365</v>
      </c>
    </row>
    <row r="275" spans="7:15" x14ac:dyDescent="0.25">
      <c r="G275" s="187"/>
      <c r="H275" s="195"/>
      <c r="I275" s="158">
        <v>17</v>
      </c>
      <c r="J275" s="153">
        <v>1598.2307692307693</v>
      </c>
      <c r="L275" s="187"/>
      <c r="M275" s="195"/>
      <c r="N275" s="158">
        <v>25</v>
      </c>
      <c r="O275" s="153">
        <v>3621.7142857142858</v>
      </c>
    </row>
    <row r="276" spans="7:15" x14ac:dyDescent="0.25">
      <c r="G276" s="187"/>
      <c r="H276" s="195"/>
      <c r="I276" s="158">
        <v>18</v>
      </c>
      <c r="J276" s="153">
        <v>819.14285714285711</v>
      </c>
      <c r="L276" s="187"/>
      <c r="M276" s="195"/>
      <c r="N276" s="158">
        <v>26</v>
      </c>
      <c r="O276" s="153">
        <v>3851.4285714285716</v>
      </c>
    </row>
    <row r="277" spans="7:15" x14ac:dyDescent="0.25">
      <c r="G277" s="187"/>
      <c r="H277" s="195"/>
      <c r="I277" s="158">
        <v>19</v>
      </c>
      <c r="J277" s="153">
        <v>1607.047619047619</v>
      </c>
      <c r="L277" s="187"/>
      <c r="M277" s="195"/>
      <c r="N277" s="158">
        <v>27</v>
      </c>
      <c r="O277" s="153">
        <v>2333.3333333333335</v>
      </c>
    </row>
    <row r="278" spans="7:15" x14ac:dyDescent="0.25">
      <c r="G278" s="187"/>
      <c r="H278" s="195"/>
      <c r="I278" s="158">
        <v>20</v>
      </c>
      <c r="J278" s="153">
        <v>1673.952380952381</v>
      </c>
      <c r="L278" s="187"/>
      <c r="M278" s="195"/>
      <c r="N278" s="158">
        <v>28</v>
      </c>
      <c r="O278" s="153">
        <v>1750</v>
      </c>
    </row>
    <row r="279" spans="7:15" x14ac:dyDescent="0.25">
      <c r="G279" s="187"/>
      <c r="H279" s="195"/>
      <c r="I279" s="158">
        <v>21</v>
      </c>
      <c r="J279" s="153">
        <v>1990.625</v>
      </c>
      <c r="L279" s="187"/>
      <c r="M279" s="195"/>
      <c r="N279" s="158">
        <v>29</v>
      </c>
      <c r="O279" s="153">
        <v>1666.6666666666667</v>
      </c>
    </row>
    <row r="280" spans="7:15" x14ac:dyDescent="0.25">
      <c r="G280" s="187"/>
      <c r="H280" s="195"/>
      <c r="I280" s="158">
        <v>22</v>
      </c>
      <c r="J280" s="153">
        <v>907.4</v>
      </c>
      <c r="L280" s="187"/>
      <c r="M280" s="195"/>
      <c r="N280" s="158">
        <v>30</v>
      </c>
      <c r="O280" s="153">
        <v>5076.666666666667</v>
      </c>
    </row>
    <row r="281" spans="7:15" x14ac:dyDescent="0.25">
      <c r="G281" s="187"/>
      <c r="H281" s="195"/>
      <c r="I281" s="158">
        <v>23</v>
      </c>
      <c r="J281" s="153">
        <v>1427</v>
      </c>
      <c r="L281" s="187"/>
      <c r="M281" s="195" t="s">
        <v>11</v>
      </c>
      <c r="N281" s="158">
        <v>1</v>
      </c>
      <c r="O281" s="153">
        <v>3495</v>
      </c>
    </row>
    <row r="282" spans="7:15" x14ac:dyDescent="0.25">
      <c r="G282" s="187"/>
      <c r="H282" s="195"/>
      <c r="I282" s="158">
        <v>24</v>
      </c>
      <c r="J282" s="153">
        <v>2065.0714285714284</v>
      </c>
      <c r="L282" s="187"/>
      <c r="M282" s="195"/>
      <c r="N282" s="158">
        <v>2</v>
      </c>
      <c r="O282" s="153">
        <v>4243.333333333333</v>
      </c>
    </row>
    <row r="283" spans="7:15" x14ac:dyDescent="0.25">
      <c r="G283" s="187"/>
      <c r="H283" s="195"/>
      <c r="I283" s="158">
        <v>25</v>
      </c>
      <c r="J283" s="153">
        <v>2289.1999999999998</v>
      </c>
      <c r="L283" s="187"/>
      <c r="M283" s="195"/>
      <c r="N283" s="158">
        <v>3</v>
      </c>
      <c r="O283" s="153">
        <v>3680.8571428571427</v>
      </c>
    </row>
    <row r="284" spans="7:15" x14ac:dyDescent="0.25">
      <c r="G284" s="187"/>
      <c r="H284" s="195"/>
      <c r="I284" s="158">
        <v>26</v>
      </c>
      <c r="J284" s="153">
        <v>1625.6153846153845</v>
      </c>
      <c r="L284" s="187"/>
      <c r="M284" s="195"/>
      <c r="N284" s="158">
        <v>4</v>
      </c>
      <c r="O284" s="153">
        <v>3243.3333333333335</v>
      </c>
    </row>
    <row r="285" spans="7:15" x14ac:dyDescent="0.25">
      <c r="G285" s="187"/>
      <c r="H285" s="195"/>
      <c r="I285" s="158">
        <v>27</v>
      </c>
      <c r="J285" s="153">
        <v>1868.0625</v>
      </c>
      <c r="L285" s="187"/>
      <c r="M285" s="195"/>
      <c r="N285" s="158">
        <v>5</v>
      </c>
      <c r="O285" s="153">
        <v>4403.333333333333</v>
      </c>
    </row>
    <row r="286" spans="7:15" x14ac:dyDescent="0.25">
      <c r="G286" s="187"/>
      <c r="H286" s="195"/>
      <c r="I286" s="158">
        <v>28</v>
      </c>
      <c r="J286" s="153">
        <v>2104.1304347826085</v>
      </c>
      <c r="L286" s="187"/>
      <c r="M286" s="195"/>
      <c r="N286" s="158">
        <v>6</v>
      </c>
      <c r="O286" s="153">
        <v>3822</v>
      </c>
    </row>
    <row r="287" spans="7:15" x14ac:dyDescent="0.25">
      <c r="G287" s="187"/>
      <c r="H287" s="195"/>
      <c r="I287" s="158">
        <v>29</v>
      </c>
      <c r="J287" s="153">
        <v>688.16666666666663</v>
      </c>
      <c r="L287" s="187"/>
      <c r="M287" s="195"/>
      <c r="N287" s="158">
        <v>7</v>
      </c>
      <c r="O287" s="153">
        <v>3240</v>
      </c>
    </row>
    <row r="288" spans="7:15" x14ac:dyDescent="0.25">
      <c r="G288" s="187"/>
      <c r="H288" s="195"/>
      <c r="I288" s="158">
        <v>30</v>
      </c>
      <c r="J288" s="153">
        <v>1344.4375</v>
      </c>
      <c r="L288" s="187"/>
      <c r="M288" s="195"/>
      <c r="N288" s="158">
        <v>8</v>
      </c>
      <c r="O288" s="153">
        <v>4702.8</v>
      </c>
    </row>
    <row r="289" spans="7:15" x14ac:dyDescent="0.25">
      <c r="G289" s="187"/>
      <c r="H289" s="195" t="s">
        <v>11</v>
      </c>
      <c r="I289" s="158">
        <v>1</v>
      </c>
      <c r="J289" s="153">
        <v>2298.181818181818</v>
      </c>
      <c r="L289" s="187"/>
      <c r="M289" s="195"/>
      <c r="N289" s="158">
        <v>9</v>
      </c>
      <c r="O289" s="153">
        <v>3353.75</v>
      </c>
    </row>
    <row r="290" spans="7:15" x14ac:dyDescent="0.25">
      <c r="G290" s="187"/>
      <c r="H290" s="195"/>
      <c r="I290" s="158">
        <v>2</v>
      </c>
      <c r="J290" s="153">
        <v>2680.8666666666668</v>
      </c>
      <c r="L290" s="187"/>
      <c r="M290" s="195"/>
      <c r="N290" s="158">
        <v>10</v>
      </c>
      <c r="O290" s="153">
        <v>2043.3333333333333</v>
      </c>
    </row>
    <row r="291" spans="7:15" x14ac:dyDescent="0.25">
      <c r="G291" s="187"/>
      <c r="H291" s="195"/>
      <c r="I291" s="158">
        <v>3</v>
      </c>
      <c r="J291" s="153">
        <v>1574.9230769230769</v>
      </c>
      <c r="L291" s="187"/>
      <c r="M291" s="195"/>
      <c r="N291" s="158">
        <v>11</v>
      </c>
      <c r="O291" s="153">
        <v>1850</v>
      </c>
    </row>
    <row r="292" spans="7:15" x14ac:dyDescent="0.25">
      <c r="G292" s="187"/>
      <c r="H292" s="195"/>
      <c r="I292" s="158">
        <v>4</v>
      </c>
      <c r="J292" s="153">
        <v>1504.3529411764705</v>
      </c>
      <c r="L292" s="187"/>
      <c r="M292" s="195"/>
      <c r="N292" s="158">
        <v>12</v>
      </c>
      <c r="O292" s="153">
        <v>3558.3333333333335</v>
      </c>
    </row>
    <row r="293" spans="7:15" x14ac:dyDescent="0.25">
      <c r="G293" s="187"/>
      <c r="H293" s="195"/>
      <c r="I293" s="158">
        <v>5</v>
      </c>
      <c r="J293" s="153">
        <v>2671.75</v>
      </c>
      <c r="L293" s="187"/>
      <c r="M293" s="195"/>
      <c r="N293" s="158">
        <v>13</v>
      </c>
      <c r="O293" s="153">
        <v>5410</v>
      </c>
    </row>
    <row r="294" spans="7:15" x14ac:dyDescent="0.25">
      <c r="G294" s="187"/>
      <c r="H294" s="195"/>
      <c r="I294" s="158">
        <v>6</v>
      </c>
      <c r="J294" s="153">
        <v>879.75</v>
      </c>
      <c r="L294" s="187"/>
      <c r="M294" s="195"/>
      <c r="N294" s="158">
        <v>14</v>
      </c>
      <c r="O294" s="153">
        <v>4853.333333333333</v>
      </c>
    </row>
    <row r="295" spans="7:15" x14ac:dyDescent="0.25">
      <c r="G295" s="187"/>
      <c r="H295" s="195"/>
      <c r="I295" s="158">
        <v>7</v>
      </c>
      <c r="J295" s="153">
        <v>892.66666666666663</v>
      </c>
      <c r="L295" s="187"/>
      <c r="M295" s="195"/>
      <c r="N295" s="158">
        <v>15</v>
      </c>
      <c r="O295" s="153">
        <v>3712</v>
      </c>
    </row>
    <row r="296" spans="7:15" x14ac:dyDescent="0.25">
      <c r="G296" s="187"/>
      <c r="H296" s="195"/>
      <c r="I296" s="158">
        <v>8</v>
      </c>
      <c r="J296" s="153">
        <v>1258.4736842105262</v>
      </c>
      <c r="L296" s="187"/>
      <c r="M296" s="195"/>
      <c r="N296" s="158">
        <v>16</v>
      </c>
      <c r="O296" s="153">
        <v>8640</v>
      </c>
    </row>
    <row r="297" spans="7:15" x14ac:dyDescent="0.25">
      <c r="G297" s="187"/>
      <c r="H297" s="195"/>
      <c r="I297" s="158">
        <v>9</v>
      </c>
      <c r="J297" s="153">
        <v>1871.4615384615386</v>
      </c>
      <c r="L297" s="187"/>
      <c r="M297" s="195"/>
      <c r="N297" s="158">
        <v>17</v>
      </c>
      <c r="O297" s="153">
        <v>4876</v>
      </c>
    </row>
    <row r="298" spans="7:15" x14ac:dyDescent="0.25">
      <c r="G298" s="187"/>
      <c r="H298" s="195"/>
      <c r="I298" s="158">
        <v>10</v>
      </c>
      <c r="J298" s="153">
        <v>1620.4285714285713</v>
      </c>
      <c r="L298" s="187"/>
      <c r="M298" s="195"/>
      <c r="N298" s="158">
        <v>18</v>
      </c>
      <c r="O298" s="153">
        <v>8986.6666666666661</v>
      </c>
    </row>
    <row r="299" spans="7:15" x14ac:dyDescent="0.25">
      <c r="G299" s="187"/>
      <c r="H299" s="195"/>
      <c r="I299" s="158">
        <v>11</v>
      </c>
      <c r="J299" s="153">
        <v>1358.6470588235295</v>
      </c>
      <c r="L299" s="187"/>
      <c r="M299" s="195"/>
      <c r="N299" s="158">
        <v>19</v>
      </c>
      <c r="O299" s="153">
        <v>3775.5</v>
      </c>
    </row>
    <row r="300" spans="7:15" x14ac:dyDescent="0.25">
      <c r="G300" s="187"/>
      <c r="H300" s="195"/>
      <c r="I300" s="158">
        <v>12</v>
      </c>
      <c r="J300" s="153">
        <v>2421.521739130435</v>
      </c>
      <c r="L300" s="187"/>
      <c r="M300" s="195"/>
      <c r="N300" s="158">
        <v>20</v>
      </c>
      <c r="O300" s="153">
        <v>5018.75</v>
      </c>
    </row>
    <row r="301" spans="7:15" x14ac:dyDescent="0.25">
      <c r="G301" s="187"/>
      <c r="H301" s="195"/>
      <c r="I301" s="158">
        <v>13</v>
      </c>
      <c r="J301" s="153">
        <v>1249.5</v>
      </c>
      <c r="L301" s="187"/>
      <c r="M301" s="195"/>
      <c r="N301" s="158">
        <v>21</v>
      </c>
      <c r="O301" s="153">
        <v>3125</v>
      </c>
    </row>
    <row r="302" spans="7:15" x14ac:dyDescent="0.25">
      <c r="G302" s="187"/>
      <c r="H302" s="195"/>
      <c r="I302" s="158">
        <v>14</v>
      </c>
      <c r="J302" s="153">
        <v>1280.5</v>
      </c>
      <c r="L302" s="187"/>
      <c r="M302" s="195"/>
      <c r="N302" s="158">
        <v>22</v>
      </c>
      <c r="O302" s="153">
        <v>4625</v>
      </c>
    </row>
    <row r="303" spans="7:15" x14ac:dyDescent="0.25">
      <c r="G303" s="187"/>
      <c r="H303" s="195"/>
      <c r="I303" s="158">
        <v>15</v>
      </c>
      <c r="J303" s="153">
        <v>1459.1666666666667</v>
      </c>
      <c r="L303" s="187"/>
      <c r="M303" s="195"/>
      <c r="N303" s="158">
        <v>23</v>
      </c>
      <c r="O303" s="153">
        <v>3227.8</v>
      </c>
    </row>
    <row r="304" spans="7:15" x14ac:dyDescent="0.25">
      <c r="G304" s="187"/>
      <c r="H304" s="195"/>
      <c r="I304" s="158">
        <v>16</v>
      </c>
      <c r="J304" s="153">
        <v>1257.7777777777778</v>
      </c>
      <c r="L304" s="187"/>
      <c r="M304" s="195"/>
      <c r="N304" s="158">
        <v>24</v>
      </c>
      <c r="O304" s="153">
        <v>5149</v>
      </c>
    </row>
    <row r="305" spans="7:15" x14ac:dyDescent="0.25">
      <c r="G305" s="187"/>
      <c r="H305" s="195"/>
      <c r="I305" s="158">
        <v>17</v>
      </c>
      <c r="J305" s="153">
        <v>2054.4615384615386</v>
      </c>
      <c r="L305" s="187"/>
      <c r="M305" s="195"/>
      <c r="N305" s="158">
        <v>25</v>
      </c>
      <c r="O305" s="153">
        <v>6000</v>
      </c>
    </row>
    <row r="306" spans="7:15" x14ac:dyDescent="0.25">
      <c r="G306" s="187"/>
      <c r="H306" s="195"/>
      <c r="I306" s="158">
        <v>18</v>
      </c>
      <c r="J306" s="153">
        <v>1635.1538461538462</v>
      </c>
      <c r="L306" s="187"/>
      <c r="M306" s="195"/>
      <c r="N306" s="158">
        <v>26</v>
      </c>
      <c r="O306" s="153">
        <v>1333.3333333333333</v>
      </c>
    </row>
    <row r="307" spans="7:15" x14ac:dyDescent="0.25">
      <c r="G307" s="187"/>
      <c r="H307" s="195"/>
      <c r="I307" s="158">
        <v>19</v>
      </c>
      <c r="J307" s="153">
        <v>3038.7142857142858</v>
      </c>
      <c r="L307" s="187"/>
      <c r="M307" s="195"/>
      <c r="N307" s="158">
        <v>27</v>
      </c>
      <c r="O307" s="153">
        <v>7500</v>
      </c>
    </row>
    <row r="308" spans="7:15" x14ac:dyDescent="0.25">
      <c r="G308" s="187"/>
      <c r="H308" s="195"/>
      <c r="I308" s="158">
        <v>20</v>
      </c>
      <c r="J308" s="153">
        <v>1195.3333333333333</v>
      </c>
      <c r="L308" s="187"/>
      <c r="M308" s="195"/>
      <c r="N308" s="158">
        <v>29</v>
      </c>
      <c r="O308" s="153">
        <v>5166.666666666667</v>
      </c>
    </row>
    <row r="309" spans="7:15" x14ac:dyDescent="0.25">
      <c r="G309" s="187"/>
      <c r="H309" s="195"/>
      <c r="I309" s="158">
        <v>21</v>
      </c>
      <c r="J309" s="153">
        <v>2009.2857142857142</v>
      </c>
      <c r="L309" s="187"/>
      <c r="M309" s="195"/>
      <c r="N309" s="158">
        <v>30</v>
      </c>
      <c r="O309" s="153">
        <v>4200</v>
      </c>
    </row>
    <row r="310" spans="7:15" x14ac:dyDescent="0.25">
      <c r="G310" s="187"/>
      <c r="H310" s="195"/>
      <c r="I310" s="158">
        <v>22</v>
      </c>
      <c r="J310" s="153">
        <v>1343.2539682539682</v>
      </c>
      <c r="L310" s="187"/>
      <c r="M310" s="195"/>
      <c r="N310" s="158">
        <v>31</v>
      </c>
      <c r="O310" s="153">
        <v>2500</v>
      </c>
    </row>
    <row r="311" spans="7:15" x14ac:dyDescent="0.25">
      <c r="G311" s="187"/>
      <c r="H311" s="195"/>
      <c r="I311" s="158">
        <v>23</v>
      </c>
      <c r="J311" s="153">
        <v>1722.4545454545455</v>
      </c>
      <c r="L311" s="187"/>
      <c r="M311" s="195" t="s">
        <v>12</v>
      </c>
      <c r="N311" s="158">
        <v>1</v>
      </c>
      <c r="O311" s="153">
        <v>4000</v>
      </c>
    </row>
    <row r="312" spans="7:15" x14ac:dyDescent="0.25">
      <c r="G312" s="187"/>
      <c r="H312" s="195"/>
      <c r="I312" s="158">
        <v>24</v>
      </c>
      <c r="J312" s="153">
        <v>2473.2857142857142</v>
      </c>
      <c r="L312" s="187"/>
      <c r="M312" s="195"/>
      <c r="N312" s="158">
        <v>2</v>
      </c>
      <c r="O312" s="153">
        <v>3444</v>
      </c>
    </row>
    <row r="313" spans="7:15" x14ac:dyDescent="0.25">
      <c r="G313" s="187"/>
      <c r="H313" s="195"/>
      <c r="I313" s="158">
        <v>25</v>
      </c>
      <c r="J313" s="153">
        <v>1387.3571428571429</v>
      </c>
      <c r="L313" s="187"/>
      <c r="M313" s="195"/>
      <c r="N313" s="158">
        <v>3</v>
      </c>
      <c r="O313" s="153">
        <v>7046</v>
      </c>
    </row>
    <row r="314" spans="7:15" x14ac:dyDescent="0.25">
      <c r="G314" s="187"/>
      <c r="H314" s="195"/>
      <c r="I314" s="158">
        <v>26</v>
      </c>
      <c r="J314" s="153">
        <v>2643.2413793103447</v>
      </c>
      <c r="L314" s="187"/>
      <c r="M314" s="195"/>
      <c r="N314" s="158">
        <v>4</v>
      </c>
      <c r="O314" s="153">
        <v>8526.3333333333339</v>
      </c>
    </row>
    <row r="315" spans="7:15" x14ac:dyDescent="0.25">
      <c r="G315" s="187"/>
      <c r="H315" s="195"/>
      <c r="I315" s="158">
        <v>27</v>
      </c>
      <c r="J315" s="153">
        <v>2094.5</v>
      </c>
      <c r="L315" s="187"/>
      <c r="M315" s="195"/>
      <c r="N315" s="158">
        <v>6</v>
      </c>
      <c r="O315" s="153">
        <v>13634</v>
      </c>
    </row>
    <row r="316" spans="7:15" x14ac:dyDescent="0.25">
      <c r="G316" s="187"/>
      <c r="H316" s="195"/>
      <c r="I316" s="158">
        <v>28</v>
      </c>
      <c r="J316" s="153">
        <v>1060.2</v>
      </c>
      <c r="L316" s="187"/>
      <c r="M316" s="195"/>
      <c r="N316" s="158">
        <v>7</v>
      </c>
      <c r="O316" s="153">
        <v>19774</v>
      </c>
    </row>
    <row r="317" spans="7:15" x14ac:dyDescent="0.25">
      <c r="G317" s="187"/>
      <c r="H317" s="195"/>
      <c r="I317" s="158">
        <v>29</v>
      </c>
      <c r="J317" s="153">
        <v>1723.75</v>
      </c>
      <c r="L317" s="187"/>
      <c r="M317" s="195"/>
      <c r="N317" s="158">
        <v>8</v>
      </c>
      <c r="O317" s="153">
        <v>11650</v>
      </c>
    </row>
    <row r="318" spans="7:15" x14ac:dyDescent="0.25">
      <c r="G318" s="187"/>
      <c r="H318" s="195"/>
      <c r="I318" s="158">
        <v>30</v>
      </c>
      <c r="J318" s="153">
        <v>2066.1666666666665</v>
      </c>
      <c r="L318" s="187"/>
      <c r="M318" s="195"/>
      <c r="N318" s="158">
        <v>9</v>
      </c>
      <c r="O318" s="153">
        <v>7894.5</v>
      </c>
    </row>
    <row r="319" spans="7:15" x14ac:dyDescent="0.25">
      <c r="G319" s="187"/>
      <c r="H319" s="195"/>
      <c r="I319" s="158">
        <v>31</v>
      </c>
      <c r="J319" s="153">
        <v>1092.6875</v>
      </c>
      <c r="L319" s="187"/>
      <c r="M319" s="195"/>
      <c r="N319" s="158">
        <v>10</v>
      </c>
      <c r="O319" s="153">
        <v>7417.75</v>
      </c>
    </row>
    <row r="320" spans="7:15" x14ac:dyDescent="0.25">
      <c r="G320" s="187"/>
      <c r="H320" s="195" t="s">
        <v>12</v>
      </c>
      <c r="I320" s="158">
        <v>1</v>
      </c>
      <c r="J320" s="153">
        <v>1992</v>
      </c>
      <c r="L320" s="187"/>
      <c r="M320" s="195"/>
      <c r="N320" s="158">
        <v>11</v>
      </c>
      <c r="O320" s="153">
        <v>12056</v>
      </c>
    </row>
    <row r="321" spans="7:15" x14ac:dyDescent="0.25">
      <c r="G321" s="187"/>
      <c r="H321" s="195"/>
      <c r="I321" s="158">
        <v>2</v>
      </c>
      <c r="J321" s="153">
        <v>2912.125</v>
      </c>
      <c r="L321" s="187"/>
      <c r="M321" s="195"/>
      <c r="N321" s="158">
        <v>12</v>
      </c>
      <c r="O321" s="153">
        <v>24771</v>
      </c>
    </row>
    <row r="322" spans="7:15" x14ac:dyDescent="0.25">
      <c r="G322" s="187"/>
      <c r="H322" s="195"/>
      <c r="I322" s="158">
        <v>3</v>
      </c>
      <c r="J322" s="153">
        <v>3960.2222222222222</v>
      </c>
      <c r="L322" s="187"/>
      <c r="M322" s="195"/>
      <c r="N322" s="158">
        <v>13</v>
      </c>
      <c r="O322" s="153">
        <v>5660</v>
      </c>
    </row>
    <row r="323" spans="7:15" x14ac:dyDescent="0.25">
      <c r="G323" s="187"/>
      <c r="H323" s="195"/>
      <c r="I323" s="158">
        <v>4</v>
      </c>
      <c r="J323" s="153">
        <v>2962.9166666666665</v>
      </c>
      <c r="L323" s="187"/>
      <c r="M323" s="195"/>
      <c r="N323" s="158">
        <v>14</v>
      </c>
      <c r="O323" s="153">
        <v>3596.6666666666665</v>
      </c>
    </row>
    <row r="324" spans="7:15" x14ac:dyDescent="0.25">
      <c r="G324" s="187"/>
      <c r="H324" s="195"/>
      <c r="I324" s="158">
        <v>5</v>
      </c>
      <c r="J324" s="153">
        <v>1694.4</v>
      </c>
      <c r="L324" s="187"/>
      <c r="M324" s="195"/>
      <c r="N324" s="158">
        <v>15</v>
      </c>
      <c r="O324" s="153">
        <v>2815.1428571428573</v>
      </c>
    </row>
    <row r="325" spans="7:15" x14ac:dyDescent="0.25">
      <c r="G325" s="187"/>
      <c r="H325" s="195"/>
      <c r="I325" s="158">
        <v>6</v>
      </c>
      <c r="J325" s="153">
        <v>1233.1428571428571</v>
      </c>
      <c r="L325" s="187"/>
      <c r="M325" s="195"/>
      <c r="N325" s="158">
        <v>16</v>
      </c>
      <c r="O325" s="153">
        <v>3675</v>
      </c>
    </row>
    <row r="326" spans="7:15" x14ac:dyDescent="0.25">
      <c r="G326" s="187"/>
      <c r="H326" s="195"/>
      <c r="I326" s="158">
        <v>7</v>
      </c>
      <c r="J326" s="153">
        <v>1723.8333333333333</v>
      </c>
      <c r="L326" s="187"/>
      <c r="M326" s="195"/>
      <c r="N326" s="158">
        <v>17</v>
      </c>
      <c r="O326" s="153">
        <v>7497</v>
      </c>
    </row>
    <row r="327" spans="7:15" x14ac:dyDescent="0.25">
      <c r="G327" s="187"/>
      <c r="H327" s="195"/>
      <c r="I327" s="158">
        <v>8</v>
      </c>
      <c r="J327" s="153">
        <v>3107.7391304347825</v>
      </c>
      <c r="L327" s="187"/>
      <c r="M327" s="195"/>
      <c r="N327" s="158">
        <v>18</v>
      </c>
      <c r="O327" s="153">
        <v>2500</v>
      </c>
    </row>
    <row r="328" spans="7:15" x14ac:dyDescent="0.25">
      <c r="G328" s="187"/>
      <c r="H328" s="195"/>
      <c r="I328" s="158">
        <v>9</v>
      </c>
      <c r="J328" s="153">
        <v>1149.25</v>
      </c>
      <c r="L328" s="187"/>
      <c r="M328" s="195"/>
      <c r="N328" s="158">
        <v>19</v>
      </c>
      <c r="O328" s="153">
        <v>3666.6666666666665</v>
      </c>
    </row>
    <row r="329" spans="7:15" x14ac:dyDescent="0.25">
      <c r="G329" s="187"/>
      <c r="H329" s="195"/>
      <c r="I329" s="158">
        <v>10</v>
      </c>
      <c r="J329" s="153">
        <v>832.57142857142856</v>
      </c>
      <c r="L329" s="187"/>
      <c r="M329" s="195"/>
      <c r="N329" s="158">
        <v>20</v>
      </c>
      <c r="O329" s="153">
        <v>4875</v>
      </c>
    </row>
    <row r="330" spans="7:15" x14ac:dyDescent="0.25">
      <c r="G330" s="187"/>
      <c r="H330" s="195"/>
      <c r="I330" s="158">
        <v>11</v>
      </c>
      <c r="J330" s="153">
        <v>3242.2105263157896</v>
      </c>
      <c r="L330" s="187"/>
      <c r="M330" s="195"/>
      <c r="N330" s="158">
        <v>21</v>
      </c>
      <c r="O330" s="153">
        <v>5250</v>
      </c>
    </row>
    <row r="331" spans="7:15" x14ac:dyDescent="0.25">
      <c r="G331" s="187"/>
      <c r="H331" s="195"/>
      <c r="I331" s="158">
        <v>12</v>
      </c>
      <c r="J331" s="153">
        <v>1269.5</v>
      </c>
      <c r="L331" s="187"/>
      <c r="M331" s="195"/>
      <c r="N331" s="158">
        <v>22</v>
      </c>
      <c r="O331" s="153">
        <v>3450</v>
      </c>
    </row>
    <row r="332" spans="7:15" x14ac:dyDescent="0.25">
      <c r="G332" s="187"/>
      <c r="H332" s="195"/>
      <c r="I332" s="158">
        <v>13</v>
      </c>
      <c r="J332" s="153">
        <v>1636.8333333333333</v>
      </c>
      <c r="L332" s="187"/>
      <c r="M332" s="195"/>
      <c r="N332" s="158">
        <v>23</v>
      </c>
      <c r="O332" s="153">
        <v>3750</v>
      </c>
    </row>
    <row r="333" spans="7:15" x14ac:dyDescent="0.25">
      <c r="G333" s="187"/>
      <c r="H333" s="195"/>
      <c r="I333" s="158">
        <v>14</v>
      </c>
      <c r="J333" s="153">
        <v>2259.6999999999998</v>
      </c>
      <c r="L333" s="187"/>
      <c r="M333" s="195"/>
      <c r="N333" s="158">
        <v>24</v>
      </c>
      <c r="O333" s="153">
        <v>4337.5</v>
      </c>
    </row>
    <row r="334" spans="7:15" x14ac:dyDescent="0.25">
      <c r="G334" s="187"/>
      <c r="H334" s="195"/>
      <c r="I334" s="158">
        <v>15</v>
      </c>
      <c r="J334" s="153">
        <v>1758.9375</v>
      </c>
      <c r="L334" s="187"/>
      <c r="M334" s="195"/>
      <c r="N334" s="158">
        <v>25</v>
      </c>
      <c r="O334" s="153">
        <v>2658.3333333333335</v>
      </c>
    </row>
    <row r="335" spans="7:15" x14ac:dyDescent="0.25">
      <c r="G335" s="187"/>
      <c r="H335" s="195"/>
      <c r="I335" s="158">
        <v>16</v>
      </c>
      <c r="J335" s="153">
        <v>2860.1111111111113</v>
      </c>
      <c r="L335" s="187"/>
      <c r="M335" s="195"/>
      <c r="N335" s="158">
        <v>26</v>
      </c>
      <c r="O335" s="153">
        <v>4515</v>
      </c>
    </row>
    <row r="336" spans="7:15" x14ac:dyDescent="0.25">
      <c r="G336" s="187"/>
      <c r="H336" s="195"/>
      <c r="I336" s="158">
        <v>17</v>
      </c>
      <c r="J336" s="153">
        <v>4754.3</v>
      </c>
      <c r="L336" s="187"/>
      <c r="M336" s="195"/>
      <c r="N336" s="158">
        <v>27</v>
      </c>
      <c r="O336" s="153">
        <v>3102.2222222222222</v>
      </c>
    </row>
    <row r="337" spans="7:15" x14ac:dyDescent="0.25">
      <c r="G337" s="187"/>
      <c r="H337" s="195"/>
      <c r="I337" s="158">
        <v>18</v>
      </c>
      <c r="J337" s="153">
        <v>1664.1538461538462</v>
      </c>
      <c r="L337" s="187"/>
      <c r="M337" s="195"/>
      <c r="N337" s="158">
        <v>28</v>
      </c>
      <c r="O337" s="153">
        <v>4425.8</v>
      </c>
    </row>
    <row r="338" spans="7:15" x14ac:dyDescent="0.25">
      <c r="G338" s="187"/>
      <c r="H338" s="195"/>
      <c r="I338" s="158">
        <v>19</v>
      </c>
      <c r="J338" s="153">
        <v>1527.5833333333333</v>
      </c>
      <c r="L338" s="187"/>
      <c r="M338" s="195"/>
      <c r="N338" s="158">
        <v>29</v>
      </c>
      <c r="O338" s="153">
        <v>5150</v>
      </c>
    </row>
    <row r="339" spans="7:15" x14ac:dyDescent="0.25">
      <c r="G339" s="187"/>
      <c r="H339" s="195"/>
      <c r="I339" s="158">
        <v>20</v>
      </c>
      <c r="J339" s="153">
        <v>1684.5333333333333</v>
      </c>
      <c r="L339" s="187"/>
      <c r="M339" s="195"/>
      <c r="N339" s="158">
        <v>30</v>
      </c>
      <c r="O339" s="153">
        <v>20747.36842105263</v>
      </c>
    </row>
    <row r="340" spans="7:15" x14ac:dyDescent="0.25">
      <c r="G340" s="187"/>
      <c r="H340" s="195"/>
      <c r="I340" s="158">
        <v>21</v>
      </c>
      <c r="J340" s="153">
        <v>2045.5714285714287</v>
      </c>
      <c r="L340" s="187"/>
      <c r="M340" s="195" t="s">
        <v>13</v>
      </c>
      <c r="N340" s="158">
        <v>1</v>
      </c>
      <c r="O340" s="153">
        <v>7075</v>
      </c>
    </row>
    <row r="341" spans="7:15" x14ac:dyDescent="0.25">
      <c r="G341" s="187"/>
      <c r="H341" s="195"/>
      <c r="I341" s="158">
        <v>22</v>
      </c>
      <c r="J341" s="153">
        <v>2320.7692307692309</v>
      </c>
      <c r="L341" s="187"/>
      <c r="M341" s="195"/>
      <c r="N341" s="158">
        <v>2</v>
      </c>
      <c r="O341" s="153">
        <v>6752</v>
      </c>
    </row>
    <row r="342" spans="7:15" x14ac:dyDescent="0.25">
      <c r="G342" s="187"/>
      <c r="H342" s="195"/>
      <c r="I342" s="158">
        <v>23</v>
      </c>
      <c r="J342" s="153">
        <v>3085.25</v>
      </c>
      <c r="L342" s="187"/>
      <c r="M342" s="195"/>
      <c r="N342" s="158">
        <v>3</v>
      </c>
      <c r="O342" s="153">
        <v>8162</v>
      </c>
    </row>
    <row r="343" spans="7:15" x14ac:dyDescent="0.25">
      <c r="G343" s="187"/>
      <c r="H343" s="195"/>
      <c r="I343" s="158">
        <v>24</v>
      </c>
      <c r="J343" s="153">
        <v>3347.625</v>
      </c>
      <c r="L343" s="187"/>
      <c r="M343" s="195"/>
      <c r="N343" s="158">
        <v>4</v>
      </c>
      <c r="O343" s="153">
        <v>4868</v>
      </c>
    </row>
    <row r="344" spans="7:15" x14ac:dyDescent="0.25">
      <c r="G344" s="187"/>
      <c r="H344" s="195"/>
      <c r="I344" s="158">
        <v>25</v>
      </c>
      <c r="J344" s="153">
        <v>2250.4</v>
      </c>
      <c r="L344" s="187"/>
      <c r="M344" s="195"/>
      <c r="N344" s="158">
        <v>5</v>
      </c>
      <c r="O344" s="153">
        <v>6411.5714285714284</v>
      </c>
    </row>
    <row r="345" spans="7:15" x14ac:dyDescent="0.25">
      <c r="G345" s="187"/>
      <c r="H345" s="195"/>
      <c r="I345" s="158">
        <v>26</v>
      </c>
      <c r="J345" s="153">
        <v>5548.875</v>
      </c>
      <c r="L345" s="187"/>
      <c r="M345" s="195"/>
      <c r="N345" s="158">
        <v>6</v>
      </c>
      <c r="O345" s="153">
        <v>6494.5</v>
      </c>
    </row>
    <row r="346" spans="7:15" x14ac:dyDescent="0.25">
      <c r="G346" s="187"/>
      <c r="H346" s="195"/>
      <c r="I346" s="158">
        <v>27</v>
      </c>
      <c r="J346" s="153">
        <v>2159.7142857142858</v>
      </c>
      <c r="L346" s="187"/>
      <c r="M346" s="195"/>
      <c r="N346" s="158">
        <v>7</v>
      </c>
      <c r="O346" s="153">
        <v>4999</v>
      </c>
    </row>
    <row r="347" spans="7:15" x14ac:dyDescent="0.25">
      <c r="G347" s="187"/>
      <c r="H347" s="195"/>
      <c r="I347" s="158">
        <v>28</v>
      </c>
      <c r="J347" s="153">
        <v>1628.1875</v>
      </c>
      <c r="L347" s="187"/>
      <c r="M347" s="195"/>
      <c r="N347" s="158">
        <v>8</v>
      </c>
      <c r="O347" s="153">
        <v>9400</v>
      </c>
    </row>
    <row r="348" spans="7:15" x14ac:dyDescent="0.25">
      <c r="G348" s="187"/>
      <c r="H348" s="195"/>
      <c r="I348" s="158">
        <v>29</v>
      </c>
      <c r="J348" s="153">
        <v>1085.1764705882354</v>
      </c>
      <c r="L348" s="187"/>
      <c r="M348" s="195"/>
      <c r="N348" s="158">
        <v>9</v>
      </c>
      <c r="O348" s="153">
        <v>10000</v>
      </c>
    </row>
    <row r="349" spans="7:15" x14ac:dyDescent="0.25">
      <c r="G349" s="187"/>
      <c r="H349" s="195"/>
      <c r="I349" s="158">
        <v>30</v>
      </c>
      <c r="J349" s="153">
        <v>2114.8888888888887</v>
      </c>
      <c r="L349" s="187"/>
      <c r="M349" s="195"/>
      <c r="N349" s="158">
        <v>10</v>
      </c>
      <c r="O349" s="153">
        <v>4455.25</v>
      </c>
    </row>
    <row r="350" spans="7:15" x14ac:dyDescent="0.25">
      <c r="G350" s="187"/>
      <c r="H350" s="195" t="s">
        <v>13</v>
      </c>
      <c r="I350" s="158">
        <v>1</v>
      </c>
      <c r="J350" s="153">
        <v>1821.7222222222222</v>
      </c>
      <c r="L350" s="187"/>
      <c r="M350" s="195"/>
      <c r="N350" s="158">
        <v>11</v>
      </c>
      <c r="O350" s="153">
        <v>4417</v>
      </c>
    </row>
    <row r="351" spans="7:15" x14ac:dyDescent="0.25">
      <c r="G351" s="187"/>
      <c r="H351" s="195"/>
      <c r="I351" s="158">
        <v>2</v>
      </c>
      <c r="J351" s="153">
        <v>3400.181818181818</v>
      </c>
      <c r="L351" s="187"/>
      <c r="M351" s="195"/>
      <c r="N351" s="158">
        <v>12</v>
      </c>
      <c r="O351" s="153">
        <v>4605.333333333333</v>
      </c>
    </row>
    <row r="352" spans="7:15" x14ac:dyDescent="0.25">
      <c r="G352" s="187"/>
      <c r="H352" s="195"/>
      <c r="I352" s="158">
        <v>3</v>
      </c>
      <c r="J352" s="153">
        <v>3355.7692307692309</v>
      </c>
      <c r="L352" s="187"/>
      <c r="M352" s="195"/>
      <c r="N352" s="158">
        <v>13</v>
      </c>
      <c r="O352" s="153">
        <v>2521.1428571428573</v>
      </c>
    </row>
    <row r="353" spans="7:15" x14ac:dyDescent="0.25">
      <c r="G353" s="187"/>
      <c r="H353" s="195"/>
      <c r="I353" s="158">
        <v>4</v>
      </c>
      <c r="J353" s="153">
        <v>3133.8333333333335</v>
      </c>
      <c r="L353" s="187"/>
      <c r="M353" s="195"/>
      <c r="N353" s="158">
        <v>14</v>
      </c>
      <c r="O353" s="153">
        <v>2787</v>
      </c>
    </row>
    <row r="354" spans="7:15" x14ac:dyDescent="0.25">
      <c r="G354" s="187"/>
      <c r="H354" s="195"/>
      <c r="I354" s="158">
        <v>5</v>
      </c>
      <c r="J354" s="153">
        <v>3177.3333333333335</v>
      </c>
      <c r="L354" s="187"/>
      <c r="M354" s="195"/>
      <c r="N354" s="158">
        <v>15</v>
      </c>
      <c r="O354" s="153">
        <v>8500</v>
      </c>
    </row>
    <row r="355" spans="7:15" x14ac:dyDescent="0.25">
      <c r="G355" s="187"/>
      <c r="H355" s="195"/>
      <c r="I355" s="158">
        <v>6</v>
      </c>
      <c r="J355" s="153">
        <v>3190.8333333333335</v>
      </c>
      <c r="L355" s="187"/>
      <c r="M355" s="195"/>
      <c r="N355" s="158">
        <v>16</v>
      </c>
      <c r="O355" s="153">
        <v>3849.3333333333335</v>
      </c>
    </row>
    <row r="356" spans="7:15" x14ac:dyDescent="0.25">
      <c r="G356" s="187"/>
      <c r="H356" s="195"/>
      <c r="I356" s="158">
        <v>7</v>
      </c>
      <c r="J356" s="153">
        <v>2990.409090909091</v>
      </c>
      <c r="L356" s="187"/>
      <c r="M356" s="195"/>
      <c r="N356" s="158">
        <v>17</v>
      </c>
      <c r="O356" s="153">
        <v>2799.1428571428573</v>
      </c>
    </row>
    <row r="357" spans="7:15" x14ac:dyDescent="0.25">
      <c r="G357" s="187"/>
      <c r="H357" s="195"/>
      <c r="I357" s="158">
        <v>8</v>
      </c>
      <c r="J357" s="153">
        <v>887.44444444444446</v>
      </c>
      <c r="L357" s="187"/>
      <c r="M357" s="195"/>
      <c r="N357" s="158">
        <v>18</v>
      </c>
      <c r="O357" s="153">
        <v>4671.6000000000004</v>
      </c>
    </row>
    <row r="358" spans="7:15" x14ac:dyDescent="0.25">
      <c r="G358" s="187"/>
      <c r="H358" s="195"/>
      <c r="I358" s="158">
        <v>9</v>
      </c>
      <c r="J358" s="153">
        <v>3331.625</v>
      </c>
      <c r="L358" s="187"/>
      <c r="M358" s="195"/>
      <c r="N358" s="158">
        <v>19</v>
      </c>
      <c r="O358" s="153">
        <v>2802.2</v>
      </c>
    </row>
    <row r="359" spans="7:15" x14ac:dyDescent="0.25">
      <c r="G359" s="187"/>
      <c r="H359" s="195"/>
      <c r="I359" s="158">
        <v>10</v>
      </c>
      <c r="J359" s="153">
        <v>3788.7142857142858</v>
      </c>
      <c r="L359" s="187"/>
      <c r="M359" s="195"/>
      <c r="N359" s="158">
        <v>20</v>
      </c>
      <c r="O359" s="153">
        <v>2750</v>
      </c>
    </row>
    <row r="360" spans="7:15" x14ac:dyDescent="0.25">
      <c r="G360" s="187"/>
      <c r="H360" s="195"/>
      <c r="I360" s="158">
        <v>11</v>
      </c>
      <c r="J360" s="153">
        <v>3148.8571428571427</v>
      </c>
      <c r="L360" s="187"/>
      <c r="M360" s="195"/>
      <c r="N360" s="158">
        <v>21</v>
      </c>
      <c r="O360" s="153">
        <v>2780</v>
      </c>
    </row>
    <row r="361" spans="7:15" x14ac:dyDescent="0.25">
      <c r="G361" s="187"/>
      <c r="H361" s="195"/>
      <c r="I361" s="158">
        <v>12</v>
      </c>
      <c r="J361" s="153">
        <v>3054.1428571428573</v>
      </c>
      <c r="L361" s="187"/>
      <c r="M361" s="195"/>
      <c r="N361" s="158">
        <v>22</v>
      </c>
      <c r="O361" s="153">
        <v>5466.666666666667</v>
      </c>
    </row>
    <row r="362" spans="7:15" x14ac:dyDescent="0.25">
      <c r="G362" s="187"/>
      <c r="H362" s="195"/>
      <c r="I362" s="158">
        <v>13</v>
      </c>
      <c r="J362" s="153">
        <v>2678.3076923076924</v>
      </c>
      <c r="L362" s="187"/>
      <c r="M362" s="195"/>
      <c r="N362" s="158">
        <v>23</v>
      </c>
      <c r="O362" s="153">
        <v>7207.5</v>
      </c>
    </row>
    <row r="363" spans="7:15" x14ac:dyDescent="0.25">
      <c r="G363" s="187"/>
      <c r="H363" s="195"/>
      <c r="I363" s="158">
        <v>14</v>
      </c>
      <c r="J363" s="153">
        <v>3917.4736842105262</v>
      </c>
      <c r="L363" s="187"/>
      <c r="M363" s="195"/>
      <c r="N363" s="158">
        <v>24</v>
      </c>
      <c r="O363" s="153">
        <v>4133.333333333333</v>
      </c>
    </row>
    <row r="364" spans="7:15" x14ac:dyDescent="0.25">
      <c r="G364" s="187"/>
      <c r="H364" s="195"/>
      <c r="I364" s="158">
        <v>15</v>
      </c>
      <c r="J364" s="153">
        <v>3520.25</v>
      </c>
      <c r="L364" s="187"/>
      <c r="M364" s="195"/>
      <c r="N364" s="158">
        <v>25</v>
      </c>
      <c r="O364" s="153">
        <v>2447.3333333333335</v>
      </c>
    </row>
    <row r="365" spans="7:15" x14ac:dyDescent="0.25">
      <c r="G365" s="187"/>
      <c r="H365" s="195"/>
      <c r="I365" s="158">
        <v>16</v>
      </c>
      <c r="J365" s="153">
        <v>2593.3333333333335</v>
      </c>
      <c r="L365" s="187"/>
      <c r="M365" s="195"/>
      <c r="N365" s="158">
        <v>26</v>
      </c>
      <c r="O365" s="153">
        <v>7518.333333333333</v>
      </c>
    </row>
    <row r="366" spans="7:15" x14ac:dyDescent="0.25">
      <c r="G366" s="187"/>
      <c r="H366" s="195"/>
      <c r="I366" s="158">
        <v>17</v>
      </c>
      <c r="J366" s="153">
        <v>2712.6428571428573</v>
      </c>
      <c r="L366" s="187"/>
      <c r="M366" s="195"/>
      <c r="N366" s="158">
        <v>27</v>
      </c>
      <c r="O366" s="153">
        <v>7685</v>
      </c>
    </row>
    <row r="367" spans="7:15" x14ac:dyDescent="0.25">
      <c r="G367" s="187"/>
      <c r="H367" s="195"/>
      <c r="I367" s="158">
        <v>18</v>
      </c>
      <c r="J367" s="153">
        <v>3654.0714285714284</v>
      </c>
      <c r="L367" s="187"/>
      <c r="M367" s="195"/>
      <c r="N367" s="158">
        <v>28</v>
      </c>
      <c r="O367" s="153">
        <v>5148.8</v>
      </c>
    </row>
    <row r="368" spans="7:15" x14ac:dyDescent="0.25">
      <c r="G368" s="187"/>
      <c r="H368" s="195"/>
      <c r="I368" s="158">
        <v>19</v>
      </c>
      <c r="J368" s="153">
        <v>3804.8571428571427</v>
      </c>
      <c r="L368" s="187"/>
      <c r="M368" s="195"/>
      <c r="N368" s="158">
        <v>29</v>
      </c>
      <c r="O368" s="153">
        <v>6030.333333333333</v>
      </c>
    </row>
    <row r="369" spans="7:15" x14ac:dyDescent="0.25">
      <c r="G369" s="187"/>
      <c r="H369" s="195"/>
      <c r="I369" s="158">
        <v>20</v>
      </c>
      <c r="J369" s="153">
        <v>1883.5</v>
      </c>
      <c r="L369" s="187"/>
      <c r="M369" s="195"/>
      <c r="N369" s="158">
        <v>30</v>
      </c>
      <c r="O369" s="153">
        <v>4925.333333333333</v>
      </c>
    </row>
    <row r="370" spans="7:15" ht="15.75" thickBot="1" x14ac:dyDescent="0.3">
      <c r="G370" s="187"/>
      <c r="H370" s="195"/>
      <c r="I370" s="158">
        <v>21</v>
      </c>
      <c r="J370" s="153">
        <v>1158.1818181818182</v>
      </c>
      <c r="L370" s="188"/>
      <c r="M370" s="196"/>
      <c r="N370" s="160">
        <v>31</v>
      </c>
      <c r="O370" s="154">
        <v>5932</v>
      </c>
    </row>
    <row r="371" spans="7:15" x14ac:dyDescent="0.25">
      <c r="G371" s="187"/>
      <c r="H371" s="195"/>
      <c r="I371" s="158">
        <v>22</v>
      </c>
      <c r="J371" s="153">
        <v>1096.1428571428571</v>
      </c>
    </row>
    <row r="372" spans="7:15" x14ac:dyDescent="0.25">
      <c r="G372" s="187"/>
      <c r="H372" s="195"/>
      <c r="I372" s="158">
        <v>23</v>
      </c>
      <c r="J372" s="153">
        <v>2494.625</v>
      </c>
      <c r="L372" s="194" t="s">
        <v>102</v>
      </c>
      <c r="M372" s="194"/>
      <c r="N372" s="194"/>
      <c r="O372" s="194"/>
    </row>
    <row r="373" spans="7:15" x14ac:dyDescent="0.25">
      <c r="G373" s="187"/>
      <c r="H373" s="195"/>
      <c r="I373" s="158">
        <v>24</v>
      </c>
      <c r="J373" s="153">
        <v>3359.1052631578946</v>
      </c>
      <c r="L373" s="194" t="s">
        <v>97</v>
      </c>
      <c r="M373" s="194"/>
      <c r="N373" s="194"/>
      <c r="O373" s="194"/>
    </row>
    <row r="374" spans="7:15" x14ac:dyDescent="0.25">
      <c r="G374" s="187"/>
      <c r="H374" s="195"/>
      <c r="I374" s="158">
        <v>25</v>
      </c>
      <c r="J374" s="153">
        <v>4008.5555555555557</v>
      </c>
    </row>
    <row r="375" spans="7:15" x14ac:dyDescent="0.25">
      <c r="G375" s="187"/>
      <c r="H375" s="195"/>
      <c r="I375" s="158">
        <v>26</v>
      </c>
      <c r="J375" s="153">
        <v>3712.625</v>
      </c>
    </row>
    <row r="376" spans="7:15" x14ac:dyDescent="0.25">
      <c r="G376" s="187"/>
      <c r="H376" s="195"/>
      <c r="I376" s="158">
        <v>27</v>
      </c>
      <c r="J376" s="153">
        <v>4311.2857142857147</v>
      </c>
    </row>
    <row r="377" spans="7:15" x14ac:dyDescent="0.25">
      <c r="G377" s="187"/>
      <c r="H377" s="195"/>
      <c r="I377" s="158">
        <v>28</v>
      </c>
      <c r="J377" s="153">
        <v>1413.7</v>
      </c>
    </row>
    <row r="378" spans="7:15" x14ac:dyDescent="0.25">
      <c r="G378" s="187"/>
      <c r="H378" s="195"/>
      <c r="I378" s="158">
        <v>29</v>
      </c>
      <c r="J378" s="153">
        <v>2274</v>
      </c>
    </row>
    <row r="379" spans="7:15" x14ac:dyDescent="0.25">
      <c r="G379" s="187"/>
      <c r="H379" s="195"/>
      <c r="I379" s="158">
        <v>30</v>
      </c>
      <c r="J379" s="153">
        <v>3324.6363636363635</v>
      </c>
    </row>
    <row r="380" spans="7:15" ht="15.75" thickBot="1" x14ac:dyDescent="0.3">
      <c r="G380" s="188"/>
      <c r="H380" s="196"/>
      <c r="I380" s="160">
        <v>31</v>
      </c>
      <c r="J380" s="154">
        <v>2501.3333333333335</v>
      </c>
    </row>
    <row r="381" spans="7:15" x14ac:dyDescent="0.25"/>
    <row r="382" spans="7:15" x14ac:dyDescent="0.25">
      <c r="G382" s="194" t="s">
        <v>102</v>
      </c>
      <c r="H382" s="194"/>
      <c r="I382" s="194"/>
      <c r="J382" s="194"/>
    </row>
    <row r="383" spans="7:15" x14ac:dyDescent="0.25">
      <c r="G383" s="194" t="s">
        <v>97</v>
      </c>
      <c r="H383" s="194"/>
      <c r="I383" s="194"/>
      <c r="J383" s="194"/>
    </row>
    <row r="384" spans="7:15"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sheetData>
  <sheetProtection algorithmName="SHA-512" hashValue="3/1bNHal7mkvrp6Id1977oqeJlddzbkL4ZYpWlEiCSMsCMsdbdOKseD08g9NRH38UdFqarEwdEBrBA4Ur9jaeQ==" saltValue="EQQqXfglNHoU3IQMVqnhrw==" spinCount="100000" sheet="1" objects="1" scenarios="1" selectLockedCells="1" selectUnlockedCells="1"/>
  <mergeCells count="63">
    <mergeCell ref="G383:J383"/>
    <mergeCell ref="M17:M47"/>
    <mergeCell ref="M48:M75"/>
    <mergeCell ref="M76:M103"/>
    <mergeCell ref="M104:M130"/>
    <mergeCell ref="M131:M159"/>
    <mergeCell ref="M160:M188"/>
    <mergeCell ref="M189:M219"/>
    <mergeCell ref="L372:O372"/>
    <mergeCell ref="L373:O373"/>
    <mergeCell ref="L17:L370"/>
    <mergeCell ref="M220:M250"/>
    <mergeCell ref="M251:M280"/>
    <mergeCell ref="M281:M310"/>
    <mergeCell ref="M311:M339"/>
    <mergeCell ref="M340:M370"/>
    <mergeCell ref="B266:E266"/>
    <mergeCell ref="B267:E267"/>
    <mergeCell ref="H320:H349"/>
    <mergeCell ref="H350:H380"/>
    <mergeCell ref="G382:J382"/>
    <mergeCell ref="G17:G380"/>
    <mergeCell ref="H17:H46"/>
    <mergeCell ref="H47:H74"/>
    <mergeCell ref="H75:H105"/>
    <mergeCell ref="H106:H135"/>
    <mergeCell ref="H136:H166"/>
    <mergeCell ref="H167:H196"/>
    <mergeCell ref="H197:H227"/>
    <mergeCell ref="H228:H258"/>
    <mergeCell ref="H259:H288"/>
    <mergeCell ref="H289:H319"/>
    <mergeCell ref="L15:L16"/>
    <mergeCell ref="M15:M16"/>
    <mergeCell ref="N15:N16"/>
    <mergeCell ref="O15:O16"/>
    <mergeCell ref="B13:E13"/>
    <mergeCell ref="B14:E14"/>
    <mergeCell ref="G13:J13"/>
    <mergeCell ref="G14:J14"/>
    <mergeCell ref="L13:O13"/>
    <mergeCell ref="L14:O14"/>
    <mergeCell ref="J15:J16"/>
    <mergeCell ref="G15:G16"/>
    <mergeCell ref="H15:H16"/>
    <mergeCell ref="I15:I16"/>
    <mergeCell ref="B15:B16"/>
    <mergeCell ref="C15:C16"/>
    <mergeCell ref="B17:B264"/>
    <mergeCell ref="C17:C45"/>
    <mergeCell ref="C46:C71"/>
    <mergeCell ref="D15:D16"/>
    <mergeCell ref="E15:E16"/>
    <mergeCell ref="C168:C188"/>
    <mergeCell ref="C189:C211"/>
    <mergeCell ref="C212:C221"/>
    <mergeCell ref="C222:C237"/>
    <mergeCell ref="C238:C264"/>
    <mergeCell ref="C72:C88"/>
    <mergeCell ref="C89:C99"/>
    <mergeCell ref="C100:C121"/>
    <mergeCell ref="C122:C148"/>
    <mergeCell ref="C149:C16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showGridLines="0" showRowColHeaders="0" workbookViewId="0"/>
  </sheetViews>
  <sheetFormatPr baseColWidth="10" defaultColWidth="0" defaultRowHeight="15" zeroHeight="1" x14ac:dyDescent="0.25"/>
  <cols>
    <col min="1" max="1" width="11.42578125" style="1" customWidth="1"/>
    <col min="2" max="2" width="22.42578125" style="1" customWidth="1"/>
    <col min="3" max="4" width="10.5703125" style="1" bestFit="1" customWidth="1"/>
    <col min="5" max="5" width="11.5703125" style="1" bestFit="1" customWidth="1"/>
    <col min="6" max="14" width="11.42578125" style="1" customWidth="1"/>
    <col min="15" max="16384" width="11.42578125" style="1" hidden="1"/>
  </cols>
  <sheetData>
    <row r="1" spans="2:6" x14ac:dyDescent="0.25"/>
    <row r="2" spans="2:6" x14ac:dyDescent="0.25"/>
    <row r="3" spans="2:6" x14ac:dyDescent="0.25"/>
    <row r="4" spans="2:6" x14ac:dyDescent="0.25"/>
    <row r="5" spans="2:6" x14ac:dyDescent="0.25"/>
    <row r="6" spans="2:6" x14ac:dyDescent="0.25"/>
    <row r="7" spans="2:6" x14ac:dyDescent="0.25"/>
    <row r="8" spans="2:6" x14ac:dyDescent="0.25"/>
    <row r="9" spans="2:6" x14ac:dyDescent="0.25"/>
    <row r="10" spans="2:6" x14ac:dyDescent="0.25"/>
    <row r="11" spans="2:6" x14ac:dyDescent="0.25"/>
    <row r="12" spans="2:6" x14ac:dyDescent="0.25"/>
    <row r="13" spans="2:6" x14ac:dyDescent="0.25"/>
    <row r="14" spans="2:6" ht="15.75" thickBot="1" x14ac:dyDescent="0.3"/>
    <row r="15" spans="2:6" x14ac:dyDescent="0.25">
      <c r="B15" s="198" t="s">
        <v>47</v>
      </c>
      <c r="C15" s="199"/>
      <c r="D15" s="199"/>
      <c r="E15" s="199"/>
      <c r="F15" s="200"/>
    </row>
    <row r="16" spans="2:6" ht="15.75" thickBot="1" x14ac:dyDescent="0.3">
      <c r="B16" s="201"/>
      <c r="C16" s="202"/>
      <c r="D16" s="202"/>
      <c r="E16" s="202"/>
      <c r="F16" s="203"/>
    </row>
    <row r="17" spans="2:10" ht="30" customHeight="1" thickBot="1" x14ac:dyDescent="0.3">
      <c r="B17" s="38" t="s">
        <v>46</v>
      </c>
      <c r="C17" s="39">
        <v>2016</v>
      </c>
      <c r="D17" s="39">
        <v>2017</v>
      </c>
      <c r="E17" s="39">
        <v>2018</v>
      </c>
      <c r="F17" s="43" t="s">
        <v>16</v>
      </c>
    </row>
    <row r="18" spans="2:10" ht="30" customHeight="1" x14ac:dyDescent="0.25">
      <c r="B18" s="44" t="s">
        <v>0</v>
      </c>
      <c r="C18" s="45">
        <v>1602130</v>
      </c>
      <c r="D18" s="45">
        <v>2227649</v>
      </c>
      <c r="E18" s="45">
        <v>2877153</v>
      </c>
      <c r="F18" s="87">
        <f>+E18/D18-1</f>
        <v>0.2915647842186988</v>
      </c>
    </row>
    <row r="19" spans="2:10" ht="28.5" customHeight="1" x14ac:dyDescent="0.25">
      <c r="B19" s="40" t="s">
        <v>14</v>
      </c>
      <c r="C19" s="41">
        <v>8062464</v>
      </c>
      <c r="D19" s="41">
        <v>6538625</v>
      </c>
      <c r="E19" s="41">
        <v>10805934</v>
      </c>
      <c r="F19" s="88">
        <f>+E19/D19-1</f>
        <v>0.65263094304995306</v>
      </c>
    </row>
    <row r="20" spans="2:10" ht="30" customHeight="1" thickBot="1" x14ac:dyDescent="0.3">
      <c r="B20" s="46" t="s">
        <v>19</v>
      </c>
      <c r="C20" s="42">
        <v>2963746</v>
      </c>
      <c r="D20" s="42">
        <v>6877013</v>
      </c>
      <c r="E20" s="42">
        <v>7343545</v>
      </c>
      <c r="F20" s="89">
        <f>+E20/D20-1</f>
        <v>6.7839336642231185E-2</v>
      </c>
    </row>
    <row r="21" spans="2:10" x14ac:dyDescent="0.25"/>
    <row r="22" spans="2:10" x14ac:dyDescent="0.25"/>
    <row r="23" spans="2:10" x14ac:dyDescent="0.25"/>
    <row r="24" spans="2:10" x14ac:dyDescent="0.25"/>
    <row r="25" spans="2:10" x14ac:dyDescent="0.25">
      <c r="E25" s="182" t="s">
        <v>96</v>
      </c>
      <c r="F25" s="182"/>
      <c r="G25" s="182"/>
      <c r="H25" s="182"/>
      <c r="I25" s="182"/>
      <c r="J25" s="182"/>
    </row>
    <row r="26" spans="2:10" x14ac:dyDescent="0.25">
      <c r="E26" s="182" t="s">
        <v>97</v>
      </c>
      <c r="F26" s="182"/>
      <c r="G26" s="182"/>
      <c r="H26" s="182"/>
      <c r="I26" s="182"/>
      <c r="J26" s="182"/>
    </row>
    <row r="27" spans="2:10" x14ac:dyDescent="0.25"/>
    <row r="28" spans="2:10" hidden="1" x14ac:dyDescent="0.25"/>
    <row r="29" spans="2:10" x14ac:dyDescent="0.25"/>
  </sheetData>
  <sheetProtection algorithmName="SHA-512" hashValue="GsYlUs2yLaXWjNCRZRgRjKr1vNyerBCKsAp0p9VxI00eQYVdDpG94uEitj5+PqTKsfeWEx+qt4ZG/MAMLYFRfQ==" saltValue="0LHFhUJFZ+wcERCxNjqBfA==" spinCount="100000" sheet="1" objects="1" scenarios="1" selectLockedCells="1" selectUnlockedCells="1"/>
  <mergeCells count="3">
    <mergeCell ref="B15:F16"/>
    <mergeCell ref="E25:J25"/>
    <mergeCell ref="E26:J2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4"/>
  <sheetViews>
    <sheetView showGridLines="0" showRowColHeaders="0" workbookViewId="0"/>
  </sheetViews>
  <sheetFormatPr baseColWidth="10" defaultColWidth="0" defaultRowHeight="15" zeroHeight="1" x14ac:dyDescent="0.25"/>
  <cols>
    <col min="1" max="6" width="11.42578125" customWidth="1"/>
    <col min="7" max="7" width="22" customWidth="1"/>
    <col min="8" max="13" width="11.42578125" customWidth="1"/>
    <col min="14" max="14" width="22.140625" customWidth="1"/>
    <col min="15" max="20" width="11.42578125" customWidth="1"/>
    <col min="21" max="21" width="21.5703125" customWidth="1"/>
    <col min="22" max="22" width="11.42578125" customWidth="1"/>
    <col min="23" max="16384" width="11.425781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ht="15.75" thickBot="1" x14ac:dyDescent="0.3"/>
    <row r="17" spans="2:21" x14ac:dyDescent="0.25">
      <c r="B17" s="172" t="s">
        <v>0</v>
      </c>
      <c r="C17" s="173"/>
      <c r="D17" s="173"/>
      <c r="E17" s="173"/>
      <c r="F17" s="173"/>
      <c r="G17" s="174"/>
      <c r="I17" s="172" t="s">
        <v>14</v>
      </c>
      <c r="J17" s="173"/>
      <c r="K17" s="173"/>
      <c r="L17" s="173"/>
      <c r="M17" s="173"/>
      <c r="N17" s="174"/>
      <c r="P17" s="172" t="s">
        <v>19</v>
      </c>
      <c r="Q17" s="173"/>
      <c r="R17" s="173"/>
      <c r="S17" s="173"/>
      <c r="T17" s="173"/>
      <c r="U17" s="174"/>
    </row>
    <row r="18" spans="2:21" ht="15.75" customHeight="1" thickBot="1" x14ac:dyDescent="0.3">
      <c r="B18" s="175" t="s">
        <v>48</v>
      </c>
      <c r="C18" s="176"/>
      <c r="D18" s="176"/>
      <c r="E18" s="176"/>
      <c r="F18" s="176"/>
      <c r="G18" s="177"/>
      <c r="I18" s="175" t="s">
        <v>48</v>
      </c>
      <c r="J18" s="176"/>
      <c r="K18" s="176"/>
      <c r="L18" s="176"/>
      <c r="M18" s="176"/>
      <c r="N18" s="177"/>
      <c r="P18" s="175" t="s">
        <v>48</v>
      </c>
      <c r="Q18" s="176"/>
      <c r="R18" s="176"/>
      <c r="S18" s="176"/>
      <c r="T18" s="176"/>
      <c r="U18" s="177"/>
    </row>
    <row r="19" spans="2:21" x14ac:dyDescent="0.25">
      <c r="B19" s="178" t="s">
        <v>1</v>
      </c>
      <c r="C19" s="180">
        <v>2016</v>
      </c>
      <c r="D19" s="180">
        <v>2017</v>
      </c>
      <c r="E19" s="180">
        <v>2018</v>
      </c>
      <c r="F19" s="168" t="s">
        <v>16</v>
      </c>
      <c r="G19" s="170" t="s">
        <v>17</v>
      </c>
      <c r="I19" s="178" t="s">
        <v>1</v>
      </c>
      <c r="J19" s="180">
        <v>2016</v>
      </c>
      <c r="K19" s="180">
        <v>2017</v>
      </c>
      <c r="L19" s="180">
        <v>2018</v>
      </c>
      <c r="M19" s="168" t="s">
        <v>16</v>
      </c>
      <c r="N19" s="170" t="s">
        <v>17</v>
      </c>
      <c r="P19" s="178" t="s">
        <v>1</v>
      </c>
      <c r="Q19" s="180">
        <v>2016</v>
      </c>
      <c r="R19" s="180">
        <v>2017</v>
      </c>
      <c r="S19" s="180">
        <v>2018</v>
      </c>
      <c r="T19" s="168" t="s">
        <v>16</v>
      </c>
      <c r="U19" s="170" t="s">
        <v>17</v>
      </c>
    </row>
    <row r="20" spans="2:21" ht="15.75" thickBot="1" x14ac:dyDescent="0.3">
      <c r="B20" s="184"/>
      <c r="C20" s="185"/>
      <c r="D20" s="185"/>
      <c r="E20" s="185"/>
      <c r="F20" s="204"/>
      <c r="G20" s="171"/>
      <c r="I20" s="184"/>
      <c r="J20" s="185"/>
      <c r="K20" s="185"/>
      <c r="L20" s="185"/>
      <c r="M20" s="204"/>
      <c r="N20" s="171"/>
      <c r="P20" s="179"/>
      <c r="Q20" s="185"/>
      <c r="R20" s="185"/>
      <c r="S20" s="185"/>
      <c r="T20" s="169"/>
      <c r="U20" s="183"/>
    </row>
    <row r="21" spans="2:21" x14ac:dyDescent="0.25">
      <c r="B21" s="2" t="s">
        <v>2</v>
      </c>
      <c r="C21" s="3">
        <v>10500</v>
      </c>
      <c r="D21" s="3">
        <v>549405</v>
      </c>
      <c r="E21" s="3">
        <v>524965</v>
      </c>
      <c r="F21" s="50">
        <f>+E21/D21-1</f>
        <v>-4.4484487764035685E-2</v>
      </c>
      <c r="G21" s="4">
        <f>+((F21-AVERAGE($F$21:$F$32))/STDEV($F$21:$F$32))</f>
        <v>-0.59500972474165459</v>
      </c>
      <c r="I21" s="2" t="s">
        <v>2</v>
      </c>
      <c r="J21" s="3">
        <v>582780</v>
      </c>
      <c r="K21" s="3">
        <v>251695</v>
      </c>
      <c r="L21" s="3">
        <v>923825</v>
      </c>
      <c r="M21" s="50">
        <f>+L21/K21-1</f>
        <v>2.6704145890859969</v>
      </c>
      <c r="N21" s="4">
        <f>+((M21-AVERAGE($M$21:$M$32))/STDEV($M$21:$M$32))</f>
        <v>1.608717675049844</v>
      </c>
      <c r="P21" s="54" t="s">
        <v>2</v>
      </c>
      <c r="Q21" s="146">
        <v>126865</v>
      </c>
      <c r="R21" s="55">
        <v>259855</v>
      </c>
      <c r="S21" s="55">
        <v>392522</v>
      </c>
      <c r="T21" s="56">
        <f>+S21/R21-1</f>
        <v>0.51054241788689847</v>
      </c>
      <c r="U21" s="57">
        <f>+((T21-AVERAGE($T$21:$T$32))/STDEV($T$21:$T$32))</f>
        <v>0.85226607364070661</v>
      </c>
    </row>
    <row r="22" spans="2:21" x14ac:dyDescent="0.25">
      <c r="B22" s="6" t="s">
        <v>3</v>
      </c>
      <c r="C22" s="5">
        <v>105500</v>
      </c>
      <c r="D22" s="5">
        <v>66580</v>
      </c>
      <c r="E22" s="5">
        <v>275275</v>
      </c>
      <c r="F22" s="49">
        <f t="shared" ref="F22:F32" si="0">+E22/D22-1</f>
        <v>3.1344998498047465</v>
      </c>
      <c r="G22" s="12">
        <f t="shared" ref="G22:G32" si="1">+((F22-AVERAGE($F$21:$F$32))/STDEV($F$21:$F$32))</f>
        <v>0.60657139098551272</v>
      </c>
      <c r="I22" s="6" t="s">
        <v>3</v>
      </c>
      <c r="J22" s="5">
        <v>697719</v>
      </c>
      <c r="K22" s="5">
        <v>384053</v>
      </c>
      <c r="L22" s="5">
        <v>1041732</v>
      </c>
      <c r="M22" s="49">
        <f t="shared" ref="M22:M32" si="2">+L22/K22-1</f>
        <v>1.7124693727167863</v>
      </c>
      <c r="N22" s="12">
        <f t="shared" ref="N22:N32" si="3">+((M22-AVERAGE($M$21:$M$32))/STDEV($M$21:$M$32))</f>
        <v>0.68620656945394298</v>
      </c>
      <c r="P22" s="58" t="s">
        <v>3</v>
      </c>
      <c r="Q22" s="147">
        <v>98915</v>
      </c>
      <c r="R22" s="35">
        <v>512247</v>
      </c>
      <c r="S22" s="35">
        <v>768069</v>
      </c>
      <c r="T22" s="53">
        <f t="shared" ref="T22:T32" si="4">+S22/R22-1</f>
        <v>0.49941141675793133</v>
      </c>
      <c r="U22" s="59">
        <f t="shared" ref="U22:U32" si="5">+((T22-AVERAGE($T$21:$T$32))/STDEV($T$21:$T$32))</f>
        <v>0.82695841333645359</v>
      </c>
    </row>
    <row r="23" spans="2:21" x14ac:dyDescent="0.25">
      <c r="B23" s="6" t="s">
        <v>4</v>
      </c>
      <c r="C23" s="5">
        <v>14100</v>
      </c>
      <c r="D23" s="5">
        <v>50896</v>
      </c>
      <c r="E23" s="5">
        <v>142926</v>
      </c>
      <c r="F23" s="49">
        <f t="shared" si="0"/>
        <v>1.808197107827727</v>
      </c>
      <c r="G23" s="12">
        <f t="shared" si="1"/>
        <v>0.10526023016502727</v>
      </c>
      <c r="I23" s="6" t="s">
        <v>4</v>
      </c>
      <c r="J23" s="5">
        <v>490965</v>
      </c>
      <c r="K23" s="5">
        <v>452957</v>
      </c>
      <c r="L23" s="5">
        <v>679230</v>
      </c>
      <c r="M23" s="49">
        <f t="shared" si="2"/>
        <v>0.49954631455082943</v>
      </c>
      <c r="N23" s="12">
        <f t="shared" si="3"/>
        <v>-0.48185082283870678</v>
      </c>
      <c r="P23" s="58" t="s">
        <v>4</v>
      </c>
      <c r="Q23" s="147">
        <v>65194</v>
      </c>
      <c r="R23" s="35">
        <v>572822</v>
      </c>
      <c r="S23" s="35">
        <v>376965</v>
      </c>
      <c r="T23" s="53">
        <f t="shared" si="4"/>
        <v>-0.34191598786359467</v>
      </c>
      <c r="U23" s="59">
        <f t="shared" si="5"/>
        <v>-1.0858999103780553</v>
      </c>
    </row>
    <row r="24" spans="2:21" x14ac:dyDescent="0.25">
      <c r="B24" s="6" t="s">
        <v>5</v>
      </c>
      <c r="C24" s="5">
        <v>100459</v>
      </c>
      <c r="D24" s="5">
        <v>12000</v>
      </c>
      <c r="E24" s="5">
        <v>121649</v>
      </c>
      <c r="F24" s="49">
        <f t="shared" si="0"/>
        <v>9.1374166666666667</v>
      </c>
      <c r="G24" s="12">
        <f t="shared" si="1"/>
        <v>2.8755323925167944</v>
      </c>
      <c r="I24" s="6" t="s">
        <v>5</v>
      </c>
      <c r="J24" s="5">
        <v>938714</v>
      </c>
      <c r="K24" s="5">
        <v>195209</v>
      </c>
      <c r="L24" s="5">
        <v>732506</v>
      </c>
      <c r="M24" s="49">
        <f t="shared" si="2"/>
        <v>2.752419201983515</v>
      </c>
      <c r="N24" s="12">
        <f t="shared" si="3"/>
        <v>1.6876889615235959</v>
      </c>
      <c r="P24" s="58" t="s">
        <v>5</v>
      </c>
      <c r="Q24" s="147">
        <v>76383</v>
      </c>
      <c r="R24" s="35">
        <v>499140</v>
      </c>
      <c r="S24" s="35">
        <v>240370</v>
      </c>
      <c r="T24" s="53">
        <f t="shared" si="4"/>
        <v>-0.51843170252834869</v>
      </c>
      <c r="U24" s="59">
        <f t="shared" si="5"/>
        <v>-1.4872294667530588</v>
      </c>
    </row>
    <row r="25" spans="2:21" x14ac:dyDescent="0.25">
      <c r="B25" s="6" t="s">
        <v>6</v>
      </c>
      <c r="C25" s="5">
        <v>267700</v>
      </c>
      <c r="D25" s="5">
        <v>80600</v>
      </c>
      <c r="E25" s="5">
        <v>177419</v>
      </c>
      <c r="F25" s="49">
        <f t="shared" si="0"/>
        <v>1.2012282878411913</v>
      </c>
      <c r="G25" s="12">
        <f t="shared" si="1"/>
        <v>-0.12415967081151968</v>
      </c>
      <c r="I25" s="6" t="s">
        <v>6</v>
      </c>
      <c r="J25" s="5">
        <v>451280</v>
      </c>
      <c r="K25" s="5">
        <v>385514</v>
      </c>
      <c r="L25" s="5">
        <v>1224699</v>
      </c>
      <c r="M25" s="49">
        <f t="shared" si="2"/>
        <v>2.1767951358446127</v>
      </c>
      <c r="N25" s="12">
        <f t="shared" si="3"/>
        <v>1.1333570596700961</v>
      </c>
      <c r="P25" s="58" t="s">
        <v>6</v>
      </c>
      <c r="Q25" s="147">
        <v>206015</v>
      </c>
      <c r="R25" s="35">
        <v>482256</v>
      </c>
      <c r="S25" s="35">
        <v>760335</v>
      </c>
      <c r="T25" s="53">
        <f t="shared" si="4"/>
        <v>0.57662113068577692</v>
      </c>
      <c r="U25" s="59">
        <f t="shared" si="5"/>
        <v>1.0025039181508781</v>
      </c>
    </row>
    <row r="26" spans="2:21" x14ac:dyDescent="0.25">
      <c r="B26" s="6" t="s">
        <v>7</v>
      </c>
      <c r="C26" s="5">
        <v>48000</v>
      </c>
      <c r="D26" s="5">
        <v>91806</v>
      </c>
      <c r="E26" s="5">
        <v>267693</v>
      </c>
      <c r="F26" s="49">
        <f t="shared" si="0"/>
        <v>1.9158551728645188</v>
      </c>
      <c r="G26" s="12">
        <f t="shared" si="1"/>
        <v>0.14595244005583402</v>
      </c>
      <c r="I26" s="6" t="s">
        <v>7</v>
      </c>
      <c r="J26" s="5">
        <v>429116</v>
      </c>
      <c r="K26" s="5">
        <v>511837</v>
      </c>
      <c r="L26" s="5">
        <v>521759</v>
      </c>
      <c r="M26" s="49">
        <f t="shared" si="2"/>
        <v>1.938507767121167E-2</v>
      </c>
      <c r="N26" s="12">
        <f t="shared" si="3"/>
        <v>-0.9442510373071179</v>
      </c>
      <c r="P26" s="58" t="s">
        <v>7</v>
      </c>
      <c r="Q26" s="147">
        <v>175588</v>
      </c>
      <c r="R26" s="35">
        <v>500983</v>
      </c>
      <c r="S26" s="35">
        <v>929808</v>
      </c>
      <c r="T26" s="53">
        <f t="shared" si="4"/>
        <v>0.85596716854663724</v>
      </c>
      <c r="U26" s="59">
        <f>+((T26-AVERAGE($T$21:$T$32))/STDEV($T$21:$T$32))</f>
        <v>1.6376304940636097</v>
      </c>
    </row>
    <row r="27" spans="2:21" x14ac:dyDescent="0.25">
      <c r="B27" s="6" t="s">
        <v>8</v>
      </c>
      <c r="C27" s="5">
        <v>83640</v>
      </c>
      <c r="D27" s="5">
        <v>121907</v>
      </c>
      <c r="E27" s="5">
        <v>324118</v>
      </c>
      <c r="F27" s="49">
        <f t="shared" si="0"/>
        <v>1.6587316560985013</v>
      </c>
      <c r="G27" s="12">
        <f t="shared" si="1"/>
        <v>4.8765813967677145E-2</v>
      </c>
      <c r="I27" s="6" t="s">
        <v>8</v>
      </c>
      <c r="J27" s="5">
        <v>766970</v>
      </c>
      <c r="K27" s="5">
        <v>549279</v>
      </c>
      <c r="L27" s="5">
        <v>813942</v>
      </c>
      <c r="M27" s="49">
        <f t="shared" si="2"/>
        <v>0.48183709917910567</v>
      </c>
      <c r="N27" s="12">
        <f t="shared" si="3"/>
        <v>-0.49890497956149399</v>
      </c>
      <c r="P27" s="58" t="s">
        <v>8</v>
      </c>
      <c r="Q27" s="147">
        <v>480892</v>
      </c>
      <c r="R27" s="35">
        <v>360300</v>
      </c>
      <c r="S27" s="35">
        <v>446735</v>
      </c>
      <c r="T27" s="53">
        <f t="shared" si="4"/>
        <v>0.23989730779905627</v>
      </c>
      <c r="U27" s="59">
        <f t="shared" si="5"/>
        <v>0.23692209606392692</v>
      </c>
    </row>
    <row r="28" spans="2:21" x14ac:dyDescent="0.25">
      <c r="B28" s="6" t="s">
        <v>9</v>
      </c>
      <c r="C28" s="5">
        <v>68100</v>
      </c>
      <c r="D28" s="5">
        <v>156325</v>
      </c>
      <c r="E28" s="5">
        <v>145012</v>
      </c>
      <c r="F28" s="49">
        <f t="shared" si="0"/>
        <v>-7.2368463137693961E-2</v>
      </c>
      <c r="G28" s="12">
        <f t="shared" si="1"/>
        <v>-0.6055492098987324</v>
      </c>
      <c r="I28" s="6" t="s">
        <v>9</v>
      </c>
      <c r="J28" s="5">
        <v>1506029</v>
      </c>
      <c r="K28" s="5">
        <v>595000</v>
      </c>
      <c r="L28" s="5">
        <v>955223</v>
      </c>
      <c r="M28" s="49">
        <f t="shared" si="2"/>
        <v>0.60541680672268905</v>
      </c>
      <c r="N28" s="12">
        <f t="shared" si="3"/>
        <v>-0.3798964489198941</v>
      </c>
      <c r="P28" s="58" t="s">
        <v>9</v>
      </c>
      <c r="Q28" s="147">
        <v>503949</v>
      </c>
      <c r="R28" s="35">
        <v>689242</v>
      </c>
      <c r="S28" s="35">
        <v>774175</v>
      </c>
      <c r="T28" s="53">
        <f t="shared" si="4"/>
        <v>0.12322667510105312</v>
      </c>
      <c r="U28" s="59">
        <f t="shared" si="5"/>
        <v>-2.83425199030393E-2</v>
      </c>
    </row>
    <row r="29" spans="2:21" x14ac:dyDescent="0.25">
      <c r="B29" s="6" t="s">
        <v>10</v>
      </c>
      <c r="C29" s="5">
        <v>63860</v>
      </c>
      <c r="D29" s="5">
        <v>204365</v>
      </c>
      <c r="E29" s="5">
        <v>245792</v>
      </c>
      <c r="F29" s="49">
        <f t="shared" si="0"/>
        <v>0.20271083600420825</v>
      </c>
      <c r="G29" s="12">
        <f t="shared" si="1"/>
        <v>-0.5015757214891744</v>
      </c>
      <c r="I29" s="6" t="s">
        <v>10</v>
      </c>
      <c r="J29" s="5">
        <v>586493</v>
      </c>
      <c r="K29" s="5">
        <v>674745</v>
      </c>
      <c r="L29" s="5">
        <v>729104</v>
      </c>
      <c r="M29" s="49">
        <f t="shared" si="2"/>
        <v>8.0562286493416124E-2</v>
      </c>
      <c r="N29" s="12">
        <f t="shared" si="3"/>
        <v>-0.8853367553800694</v>
      </c>
      <c r="P29" s="58" t="s">
        <v>10</v>
      </c>
      <c r="Q29" s="147">
        <v>158077</v>
      </c>
      <c r="R29" s="35">
        <v>817671</v>
      </c>
      <c r="S29" s="35">
        <v>516771</v>
      </c>
      <c r="T29" s="53">
        <f t="shared" si="4"/>
        <v>-0.36799641909765668</v>
      </c>
      <c r="U29" s="59">
        <f t="shared" si="5"/>
        <v>-1.1451968852514482</v>
      </c>
    </row>
    <row r="30" spans="2:21" x14ac:dyDescent="0.25">
      <c r="B30" s="6" t="s">
        <v>11</v>
      </c>
      <c r="C30" s="5">
        <v>39545</v>
      </c>
      <c r="D30" s="5">
        <v>377245</v>
      </c>
      <c r="E30" s="5">
        <v>94841</v>
      </c>
      <c r="F30" s="49">
        <f t="shared" si="0"/>
        <v>-0.74859574016885577</v>
      </c>
      <c r="G30" s="12">
        <f t="shared" si="1"/>
        <v>-0.86114717444915279</v>
      </c>
      <c r="I30" s="6" t="s">
        <v>11</v>
      </c>
      <c r="J30" s="5">
        <v>467044</v>
      </c>
      <c r="K30" s="5">
        <v>648548</v>
      </c>
      <c r="L30" s="5">
        <v>910181</v>
      </c>
      <c r="M30" s="49">
        <f t="shared" si="2"/>
        <v>0.4034134713236337</v>
      </c>
      <c r="N30" s="12">
        <f t="shared" si="3"/>
        <v>-0.57442774057281798</v>
      </c>
      <c r="P30" s="58" t="s">
        <v>11</v>
      </c>
      <c r="Q30" s="147">
        <v>281229</v>
      </c>
      <c r="R30" s="35">
        <v>698932</v>
      </c>
      <c r="S30" s="35">
        <v>516917</v>
      </c>
      <c r="T30" s="53">
        <f t="shared" si="4"/>
        <v>-0.26041875318342844</v>
      </c>
      <c r="U30" s="59">
        <f t="shared" si="5"/>
        <v>-0.90060621512775085</v>
      </c>
    </row>
    <row r="31" spans="2:21" x14ac:dyDescent="0.25">
      <c r="B31" s="6" t="s">
        <v>12</v>
      </c>
      <c r="C31" s="5">
        <v>108967</v>
      </c>
      <c r="D31" s="5">
        <v>281259</v>
      </c>
      <c r="E31" s="5">
        <v>296595</v>
      </c>
      <c r="F31" s="49">
        <f t="shared" si="0"/>
        <v>5.4526255159834891E-2</v>
      </c>
      <c r="G31" s="12">
        <f t="shared" si="1"/>
        <v>-0.55758599869636505</v>
      </c>
      <c r="I31" s="6" t="s">
        <v>12</v>
      </c>
      <c r="J31" s="5">
        <v>468073</v>
      </c>
      <c r="K31" s="5">
        <v>1182916</v>
      </c>
      <c r="L31" s="5">
        <v>1089043</v>
      </c>
      <c r="M31" s="49">
        <f t="shared" si="2"/>
        <v>-7.9357283188324468E-2</v>
      </c>
      <c r="N31" s="12">
        <f t="shared" si="3"/>
        <v>-1.0393409473866646</v>
      </c>
      <c r="P31" s="58" t="s">
        <v>12</v>
      </c>
      <c r="Q31" s="147">
        <v>547399</v>
      </c>
      <c r="R31" s="35">
        <v>1004660</v>
      </c>
      <c r="S31" s="35">
        <v>982071</v>
      </c>
      <c r="T31" s="53">
        <f t="shared" si="4"/>
        <v>-2.2484223518404289E-2</v>
      </c>
      <c r="U31" s="59">
        <f t="shared" si="5"/>
        <v>-0.35963364836156742</v>
      </c>
    </row>
    <row r="32" spans="2:21" ht="15.75" thickBot="1" x14ac:dyDescent="0.3">
      <c r="B32" s="7" t="s">
        <v>13</v>
      </c>
      <c r="C32" s="8">
        <v>691759</v>
      </c>
      <c r="D32" s="8">
        <v>235261</v>
      </c>
      <c r="E32" s="8">
        <v>260868</v>
      </c>
      <c r="F32" s="51">
        <f t="shared" si="0"/>
        <v>0.10884506994359455</v>
      </c>
      <c r="G32" s="13">
        <f t="shared" si="1"/>
        <v>-0.53705476760424731</v>
      </c>
      <c r="I32" s="7" t="s">
        <v>13</v>
      </c>
      <c r="J32" s="8">
        <v>677281</v>
      </c>
      <c r="K32" s="8">
        <v>706872</v>
      </c>
      <c r="L32" s="8">
        <v>1184690</v>
      </c>
      <c r="M32" s="51">
        <f t="shared" si="2"/>
        <v>0.67596113582091233</v>
      </c>
      <c r="N32" s="13">
        <f t="shared" si="3"/>
        <v>-0.31196153373071406</v>
      </c>
      <c r="P32" s="60" t="s">
        <v>13</v>
      </c>
      <c r="Q32" s="148">
        <v>243240</v>
      </c>
      <c r="R32" s="61">
        <v>478905</v>
      </c>
      <c r="S32" s="61">
        <v>638807</v>
      </c>
      <c r="T32" s="62">
        <f t="shared" si="4"/>
        <v>0.33389085518004613</v>
      </c>
      <c r="U32" s="63">
        <f t="shared" si="5"/>
        <v>0.45062765051934434</v>
      </c>
    </row>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spans="9:14" x14ac:dyDescent="0.25"/>
    <row r="50" spans="9:14" x14ac:dyDescent="0.25"/>
    <row r="51" spans="9:14" x14ac:dyDescent="0.25"/>
    <row r="52" spans="9:14" x14ac:dyDescent="0.25">
      <c r="I52" s="182" t="s">
        <v>96</v>
      </c>
      <c r="J52" s="182"/>
      <c r="K52" s="182"/>
      <c r="L52" s="182"/>
      <c r="M52" s="182"/>
      <c r="N52" s="182"/>
    </row>
    <row r="53" spans="9:14" x14ac:dyDescent="0.25">
      <c r="I53" s="182" t="s">
        <v>97</v>
      </c>
      <c r="J53" s="182"/>
      <c r="K53" s="182"/>
      <c r="L53" s="182"/>
      <c r="M53" s="182"/>
      <c r="N53" s="182"/>
    </row>
    <row r="54" spans="9:14" x14ac:dyDescent="0.25"/>
  </sheetData>
  <sheetProtection algorithmName="SHA-512" hashValue="/OwN5YoN70ncEzE2opdCysNbttrMYo7iBa0NMcvzJPGdcvBuBL/MFeRL3eFpCoKVAKk/883r4Lsth6qB9JNMVg==" saltValue="eIhAd9MBFbS4g3n269+SAA==" spinCount="100000" sheet="1" objects="1" scenarios="1" selectLockedCells="1" selectUnlockedCells="1"/>
  <mergeCells count="26">
    <mergeCell ref="M19:M20"/>
    <mergeCell ref="N19:N20"/>
    <mergeCell ref="P17:U17"/>
    <mergeCell ref="P18:U18"/>
    <mergeCell ref="P19:P20"/>
    <mergeCell ref="Q19:Q20"/>
    <mergeCell ref="R19:R20"/>
    <mergeCell ref="S19:S20"/>
    <mergeCell ref="T19:T20"/>
    <mergeCell ref="U19:U20"/>
    <mergeCell ref="I52:N52"/>
    <mergeCell ref="I53:N53"/>
    <mergeCell ref="B17:G17"/>
    <mergeCell ref="B18:G18"/>
    <mergeCell ref="B19:B20"/>
    <mergeCell ref="C19:C20"/>
    <mergeCell ref="D19:D20"/>
    <mergeCell ref="E19:E20"/>
    <mergeCell ref="F19:F20"/>
    <mergeCell ref="G19:G20"/>
    <mergeCell ref="I17:N17"/>
    <mergeCell ref="I18:N18"/>
    <mergeCell ref="I19:I20"/>
    <mergeCell ref="J19:J20"/>
    <mergeCell ref="K19:K20"/>
    <mergeCell ref="L19:L20"/>
  </mergeCells>
  <conditionalFormatting sqref="G21:G32">
    <cfRule type="iconSet" priority="3">
      <iconSet showValue="0">
        <cfvo type="percent" val="0"/>
        <cfvo type="num" val="-1.5"/>
        <cfvo type="num" val="1.5"/>
      </iconSet>
    </cfRule>
  </conditionalFormatting>
  <conditionalFormatting sqref="U21:U32">
    <cfRule type="iconSet" priority="2">
      <iconSet showValue="0">
        <cfvo type="percent" val="0"/>
        <cfvo type="num" val="-1.5"/>
        <cfvo type="num" val="1.5"/>
      </iconSet>
    </cfRule>
  </conditionalFormatting>
  <conditionalFormatting sqref="N21:N32">
    <cfRule type="iconSet" priority="1">
      <iconSet showValue="0">
        <cfvo type="percent" val="0"/>
        <cfvo type="num" val="-1.5"/>
        <cfvo type="num" val="1.5"/>
      </iconSet>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4"/>
  <sheetViews>
    <sheetView showGridLines="0" showRowColHeaders="0" zoomScaleNormal="100" workbookViewId="0"/>
  </sheetViews>
  <sheetFormatPr baseColWidth="10" defaultColWidth="0" defaultRowHeight="15" zeroHeight="1" x14ac:dyDescent="0.25"/>
  <cols>
    <col min="1" max="1" width="11.42578125" customWidth="1"/>
    <col min="2" max="2" width="19.140625" bestFit="1" customWidth="1"/>
    <col min="3" max="15" width="11.42578125" customWidth="1"/>
    <col min="16" max="16" width="28.28515625" customWidth="1"/>
    <col min="17" max="16384" width="11.42578125" hidden="1"/>
  </cols>
  <sheetData>
    <row r="1" spans="2:6" x14ac:dyDescent="0.25"/>
    <row r="2" spans="2:6" x14ac:dyDescent="0.25"/>
    <row r="3" spans="2:6" x14ac:dyDescent="0.25"/>
    <row r="4" spans="2:6" x14ac:dyDescent="0.25"/>
    <row r="5" spans="2:6" x14ac:dyDescent="0.25"/>
    <row r="6" spans="2:6" x14ac:dyDescent="0.25"/>
    <row r="7" spans="2:6" x14ac:dyDescent="0.25"/>
    <row r="8" spans="2:6" x14ac:dyDescent="0.25"/>
    <row r="9" spans="2:6" x14ac:dyDescent="0.25"/>
    <row r="10" spans="2:6" x14ac:dyDescent="0.25"/>
    <row r="11" spans="2:6" ht="15.75" thickBot="1" x14ac:dyDescent="0.3"/>
    <row r="12" spans="2:6" ht="15" customHeight="1" x14ac:dyDescent="0.25">
      <c r="B12" s="198" t="s">
        <v>49</v>
      </c>
      <c r="C12" s="199"/>
      <c r="D12" s="199"/>
      <c r="E12" s="199"/>
      <c r="F12" s="200"/>
    </row>
    <row r="13" spans="2:6" ht="15.75" thickBot="1" x14ac:dyDescent="0.3">
      <c r="B13" s="201"/>
      <c r="C13" s="202"/>
      <c r="D13" s="202"/>
      <c r="E13" s="202"/>
      <c r="F13" s="203"/>
    </row>
    <row r="14" spans="2:6" ht="30.75" customHeight="1" thickBot="1" x14ac:dyDescent="0.3">
      <c r="B14" s="38" t="s">
        <v>46</v>
      </c>
      <c r="C14" s="39">
        <v>2016</v>
      </c>
      <c r="D14" s="39">
        <v>2017</v>
      </c>
      <c r="E14" s="39">
        <v>2018</v>
      </c>
      <c r="F14" s="43" t="s">
        <v>16</v>
      </c>
    </row>
    <row r="15" spans="2:6" ht="30" customHeight="1" x14ac:dyDescent="0.25">
      <c r="B15" s="44" t="s">
        <v>0</v>
      </c>
      <c r="C15" s="65">
        <v>5.2183713805995771</v>
      </c>
      <c r="D15" s="65">
        <v>2.8788864852586742</v>
      </c>
      <c r="E15" s="65">
        <v>4.5312686534223259</v>
      </c>
      <c r="F15" s="80">
        <f>+E15/D15-1</f>
        <v>0.57396572481223807</v>
      </c>
    </row>
    <row r="16" spans="2:6" ht="30" customHeight="1" x14ac:dyDescent="0.25">
      <c r="B16" s="40" t="s">
        <v>14</v>
      </c>
      <c r="C16" s="66">
        <v>4.6178879905696304</v>
      </c>
      <c r="D16" s="66">
        <v>2.9917794781013001</v>
      </c>
      <c r="E16" s="66">
        <v>4.2465111076932294</v>
      </c>
      <c r="F16" s="81">
        <f>+E16/D16-1</f>
        <v>0.41939308654802021</v>
      </c>
    </row>
    <row r="17" spans="2:7" ht="45.75" customHeight="1" thickBot="1" x14ac:dyDescent="0.3">
      <c r="B17" s="46" t="s">
        <v>19</v>
      </c>
      <c r="C17" s="67">
        <v>4.2300568537249807</v>
      </c>
      <c r="D17" s="67">
        <v>2.9235933827666161</v>
      </c>
      <c r="E17" s="67">
        <v>6.0856978148836829</v>
      </c>
      <c r="F17" s="82">
        <f>+E17/D17-1</f>
        <v>1.0815814711978677</v>
      </c>
    </row>
    <row r="18" spans="2:7" x14ac:dyDescent="0.25"/>
    <row r="19" spans="2:7" x14ac:dyDescent="0.25"/>
    <row r="20" spans="2:7" x14ac:dyDescent="0.25">
      <c r="B20" s="182" t="s">
        <v>96</v>
      </c>
      <c r="C20" s="182"/>
      <c r="D20" s="182"/>
      <c r="E20" s="182"/>
      <c r="F20" s="182"/>
      <c r="G20" s="182"/>
    </row>
    <row r="21" spans="2:7" x14ac:dyDescent="0.25">
      <c r="B21" s="182" t="s">
        <v>97</v>
      </c>
      <c r="C21" s="182"/>
      <c r="D21" s="182"/>
      <c r="E21" s="182"/>
      <c r="F21" s="182"/>
      <c r="G21" s="182"/>
    </row>
    <row r="22" spans="2:7" x14ac:dyDescent="0.25"/>
    <row r="23" spans="2:7" x14ac:dyDescent="0.25"/>
    <row r="24" spans="2:7" x14ac:dyDescent="0.25"/>
  </sheetData>
  <sheetProtection algorithmName="SHA-512" hashValue="0V7jN28uQMepwNxlVju7YOPZ8NYK2qQdOzODvGjrXdh74KYkE6ckpr+XAPYHKAglrZgzC814X6akT/G7Zr6Xyg==" saltValue="0N8WBpe0cgAtZKI09LoF1w==" spinCount="100000" sheet="1" objects="1" scenarios="1" selectLockedCells="1" selectUnlockedCells="1"/>
  <mergeCells count="3">
    <mergeCell ref="B12:F13"/>
    <mergeCell ref="B20:G20"/>
    <mergeCell ref="B21:G2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57"/>
  <sheetViews>
    <sheetView showGridLines="0" showRowColHeaders="0" workbookViewId="0"/>
  </sheetViews>
  <sheetFormatPr baseColWidth="10" defaultColWidth="0" defaultRowHeight="15" zeroHeight="1" x14ac:dyDescent="0.25"/>
  <cols>
    <col min="1" max="6" width="11.42578125" customWidth="1"/>
    <col min="7" max="7" width="22" customWidth="1"/>
    <col min="8" max="13" width="11.42578125" customWidth="1"/>
    <col min="14" max="14" width="22.42578125" customWidth="1"/>
    <col min="15" max="20" width="11.42578125" customWidth="1"/>
    <col min="21" max="21" width="21.85546875" customWidth="1"/>
    <col min="22" max="22" width="11.42578125" customWidth="1"/>
    <col min="23" max="16384" width="11.425781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ht="15.75" thickBot="1" x14ac:dyDescent="0.3"/>
    <row r="17" spans="2:21" ht="15" customHeight="1" x14ac:dyDescent="0.25">
      <c r="B17" s="172" t="s">
        <v>0</v>
      </c>
      <c r="C17" s="173"/>
      <c r="D17" s="173"/>
      <c r="E17" s="173"/>
      <c r="F17" s="173"/>
      <c r="G17" s="174"/>
      <c r="I17" s="172" t="s">
        <v>14</v>
      </c>
      <c r="J17" s="173"/>
      <c r="K17" s="173"/>
      <c r="L17" s="173"/>
      <c r="M17" s="173"/>
      <c r="N17" s="174"/>
      <c r="P17" s="172" t="s">
        <v>19</v>
      </c>
      <c r="Q17" s="173"/>
      <c r="R17" s="173"/>
      <c r="S17" s="173"/>
      <c r="T17" s="173"/>
      <c r="U17" s="174"/>
    </row>
    <row r="18" spans="2:21" ht="15" customHeight="1" thickBot="1" x14ac:dyDescent="0.3">
      <c r="B18" s="175" t="s">
        <v>50</v>
      </c>
      <c r="C18" s="176"/>
      <c r="D18" s="176"/>
      <c r="E18" s="176"/>
      <c r="F18" s="176"/>
      <c r="G18" s="177"/>
      <c r="I18" s="175" t="s">
        <v>50</v>
      </c>
      <c r="J18" s="176"/>
      <c r="K18" s="176"/>
      <c r="L18" s="176"/>
      <c r="M18" s="176"/>
      <c r="N18" s="177"/>
      <c r="P18" s="175" t="s">
        <v>50</v>
      </c>
      <c r="Q18" s="176"/>
      <c r="R18" s="176"/>
      <c r="S18" s="176"/>
      <c r="T18" s="176"/>
      <c r="U18" s="177"/>
    </row>
    <row r="19" spans="2:21" ht="15" customHeight="1" x14ac:dyDescent="0.25">
      <c r="B19" s="207" t="s">
        <v>1</v>
      </c>
      <c r="C19" s="209">
        <v>2016</v>
      </c>
      <c r="D19" s="209">
        <v>2017</v>
      </c>
      <c r="E19" s="209">
        <v>2018</v>
      </c>
      <c r="F19" s="211" t="s">
        <v>16</v>
      </c>
      <c r="G19" s="205" t="s">
        <v>17</v>
      </c>
      <c r="I19" s="207" t="s">
        <v>1</v>
      </c>
      <c r="J19" s="209">
        <v>2016</v>
      </c>
      <c r="K19" s="209">
        <v>2017</v>
      </c>
      <c r="L19" s="209">
        <v>2018</v>
      </c>
      <c r="M19" s="211" t="s">
        <v>16</v>
      </c>
      <c r="N19" s="205" t="s">
        <v>17</v>
      </c>
      <c r="P19" s="207" t="s">
        <v>1</v>
      </c>
      <c r="Q19" s="209">
        <v>2016</v>
      </c>
      <c r="R19" s="209">
        <v>2017</v>
      </c>
      <c r="S19" s="209">
        <v>2018</v>
      </c>
      <c r="T19" s="211" t="s">
        <v>16</v>
      </c>
      <c r="U19" s="205" t="s">
        <v>17</v>
      </c>
    </row>
    <row r="20" spans="2:21" ht="15.75" thickBot="1" x14ac:dyDescent="0.3">
      <c r="B20" s="208"/>
      <c r="C20" s="210"/>
      <c r="D20" s="210"/>
      <c r="E20" s="210"/>
      <c r="F20" s="212"/>
      <c r="G20" s="206"/>
      <c r="I20" s="208"/>
      <c r="J20" s="210"/>
      <c r="K20" s="210"/>
      <c r="L20" s="210"/>
      <c r="M20" s="212"/>
      <c r="N20" s="206"/>
      <c r="P20" s="208"/>
      <c r="Q20" s="210"/>
      <c r="R20" s="210"/>
      <c r="S20" s="210"/>
      <c r="T20" s="212"/>
      <c r="U20" s="206"/>
    </row>
    <row r="21" spans="2:21" x14ac:dyDescent="0.25">
      <c r="B21" s="2" t="s">
        <v>2</v>
      </c>
      <c r="C21" s="11">
        <v>2.0433333333333334</v>
      </c>
      <c r="D21" s="11">
        <v>3.0993256340950666</v>
      </c>
      <c r="E21" s="11">
        <v>3.2286645776385092</v>
      </c>
      <c r="F21" s="50">
        <f>+E21/D21-1</f>
        <v>4.1731317974662119E-2</v>
      </c>
      <c r="G21" s="4">
        <f t="shared" ref="G21:G32" si="0">+((F21-AVERAGE($F$21:$F$32))/STDEV($F$21:$F$32))</f>
        <v>-1.4316154819400466</v>
      </c>
      <c r="I21" s="2" t="s">
        <v>2</v>
      </c>
      <c r="J21" s="11">
        <v>5.6404614262672021</v>
      </c>
      <c r="K21" s="11">
        <v>4.3409023222551122</v>
      </c>
      <c r="L21" s="11">
        <v>3.6309762887992827</v>
      </c>
      <c r="M21" s="50">
        <f>+L21/K21-1</f>
        <v>-0.16354342501929897</v>
      </c>
      <c r="N21" s="4">
        <f t="shared" ref="N21:N32" si="1">+((M21-AVERAGE($M$21:$M$32))/STDEV($M$21:$M$32))</f>
        <v>-1.7406560279710663</v>
      </c>
      <c r="P21" s="54" t="s">
        <v>2</v>
      </c>
      <c r="Q21" s="71">
        <v>2.8431635991014073</v>
      </c>
      <c r="R21" s="69">
        <v>4.4325958707740849</v>
      </c>
      <c r="S21" s="69">
        <v>3.5900619073580589</v>
      </c>
      <c r="T21" s="56">
        <f>+S21/R21-1</f>
        <v>-0.19007687323159694</v>
      </c>
      <c r="U21" s="57">
        <f t="shared" ref="U21:U32" si="2">+((T21-AVERAGE($T$21:$T$32))/STDEV($T$21:$T$32))</f>
        <v>-1.567878684053545</v>
      </c>
    </row>
    <row r="22" spans="2:21" x14ac:dyDescent="0.25">
      <c r="B22" s="6" t="s">
        <v>3</v>
      </c>
      <c r="C22" s="10">
        <v>4.8935545023696685</v>
      </c>
      <c r="D22" s="10">
        <v>2.9050435566236108</v>
      </c>
      <c r="E22" s="10">
        <v>4.9848495504495505</v>
      </c>
      <c r="F22" s="49">
        <f t="shared" ref="F22:F32" si="3">+E22/D22-1</f>
        <v>0.71592936673321206</v>
      </c>
      <c r="G22" s="12">
        <f t="shared" si="0"/>
        <v>0.13576795638039976</v>
      </c>
      <c r="I22" s="6" t="s">
        <v>3</v>
      </c>
      <c r="J22" s="10">
        <v>4.7964166376435236</v>
      </c>
      <c r="K22" s="10">
        <v>3.9470307483602536</v>
      </c>
      <c r="L22" s="10">
        <v>3.8065946615828241</v>
      </c>
      <c r="M22" s="49">
        <f t="shared" ref="M22:M32" si="4">+L22/K22-1</f>
        <v>-3.5580185646076345E-2</v>
      </c>
      <c r="N22" s="12">
        <f t="shared" si="1"/>
        <v>-1.3515939355299511</v>
      </c>
      <c r="P22" s="58" t="s">
        <v>3</v>
      </c>
      <c r="Q22" s="72">
        <v>7.5008795430420054</v>
      </c>
      <c r="R22" s="68">
        <v>4.0528563759280187</v>
      </c>
      <c r="S22" s="68">
        <v>6.6712465416518567</v>
      </c>
      <c r="T22" s="53">
        <f t="shared" ref="T22:T32" si="5">+S22/R22-1</f>
        <v>0.64606043808406155</v>
      </c>
      <c r="U22" s="59">
        <f t="shared" si="2"/>
        <v>-0.51786554638780669</v>
      </c>
    </row>
    <row r="23" spans="2:21" x14ac:dyDescent="0.25">
      <c r="B23" s="6" t="s">
        <v>4</v>
      </c>
      <c r="C23" s="10">
        <v>5.360354609929078</v>
      </c>
      <c r="D23" s="10">
        <v>3.2397044954416852</v>
      </c>
      <c r="E23" s="10">
        <v>4.8265137203867727</v>
      </c>
      <c r="F23" s="49">
        <f t="shared" si="3"/>
        <v>0.48980060594345964</v>
      </c>
      <c r="G23" s="12">
        <f t="shared" si="0"/>
        <v>-0.38993880774094791</v>
      </c>
      <c r="I23" s="6" t="s">
        <v>4</v>
      </c>
      <c r="J23" s="10">
        <v>4.073303005305875</v>
      </c>
      <c r="K23" s="10">
        <v>3.2954239144113036</v>
      </c>
      <c r="L23" s="10">
        <v>3.6231671157045469</v>
      </c>
      <c r="M23" s="49">
        <f t="shared" si="4"/>
        <v>9.9454033776953832E-2</v>
      </c>
      <c r="N23" s="12">
        <f t="shared" si="1"/>
        <v>-0.94103308838973321</v>
      </c>
      <c r="P23" s="58" t="s">
        <v>4</v>
      </c>
      <c r="Q23" s="72">
        <v>7.7337745804828666</v>
      </c>
      <c r="R23" s="68">
        <v>2.5631646480058379</v>
      </c>
      <c r="S23" s="68">
        <v>4.4003595028716198</v>
      </c>
      <c r="T23" s="53">
        <f t="shared" si="5"/>
        <v>0.71676817807827287</v>
      </c>
      <c r="U23" s="59">
        <f t="shared" si="2"/>
        <v>-0.42907145129862528</v>
      </c>
    </row>
    <row r="24" spans="2:21" x14ac:dyDescent="0.25">
      <c r="B24" s="6" t="s">
        <v>5</v>
      </c>
      <c r="C24" s="10">
        <v>5.0132516748126097</v>
      </c>
      <c r="D24" s="10">
        <v>3.1166666666666667</v>
      </c>
      <c r="E24" s="10">
        <v>3.3444376854721369</v>
      </c>
      <c r="F24" s="49">
        <f t="shared" si="3"/>
        <v>7.3081610311915624E-2</v>
      </c>
      <c r="G24" s="12">
        <f t="shared" si="0"/>
        <v>-1.3587319589360913</v>
      </c>
      <c r="I24" s="6" t="s">
        <v>5</v>
      </c>
      <c r="J24" s="10">
        <v>5.3795575116595709</v>
      </c>
      <c r="K24" s="10">
        <v>2.4755102992177607</v>
      </c>
      <c r="L24" s="10">
        <v>3.912219162709933</v>
      </c>
      <c r="M24" s="49">
        <f t="shared" si="4"/>
        <v>0.5803687683893537</v>
      </c>
      <c r="N24" s="12">
        <f t="shared" si="1"/>
        <v>0.52115006554202992</v>
      </c>
      <c r="P24" s="58" t="s">
        <v>5</v>
      </c>
      <c r="Q24" s="72">
        <v>5.2963656834635975</v>
      </c>
      <c r="R24" s="68">
        <v>2.1500965660936817</v>
      </c>
      <c r="S24" s="68">
        <v>3.8663560344468944</v>
      </c>
      <c r="T24" s="53">
        <f t="shared" si="5"/>
        <v>0.79822436602060676</v>
      </c>
      <c r="U24" s="59">
        <f t="shared" si="2"/>
        <v>-0.32677955937355513</v>
      </c>
    </row>
    <row r="25" spans="2:21" x14ac:dyDescent="0.25">
      <c r="B25" s="6" t="s">
        <v>6</v>
      </c>
      <c r="C25" s="10">
        <v>4.5824803884945835</v>
      </c>
      <c r="D25" s="10">
        <v>3.5820099255583124</v>
      </c>
      <c r="E25" s="10">
        <v>4.3119763948618823</v>
      </c>
      <c r="F25" s="49">
        <f t="shared" si="3"/>
        <v>0.20378683601492065</v>
      </c>
      <c r="G25" s="12">
        <f t="shared" si="0"/>
        <v>-1.0548669352296904</v>
      </c>
      <c r="I25" s="6" t="s">
        <v>6</v>
      </c>
      <c r="J25" s="10">
        <v>4.3569185871299414</v>
      </c>
      <c r="K25" s="10">
        <v>3.1814593244343934</v>
      </c>
      <c r="L25" s="10">
        <v>4.0303397651177972</v>
      </c>
      <c r="M25" s="49">
        <f t="shared" si="4"/>
        <v>0.2668210887261051</v>
      </c>
      <c r="N25" s="12">
        <f t="shared" si="1"/>
        <v>-0.43216681614490926</v>
      </c>
      <c r="P25" s="58" t="s">
        <v>6</v>
      </c>
      <c r="Q25" s="72">
        <v>4.8137147780501417</v>
      </c>
      <c r="R25" s="68">
        <v>2.2124923277263528</v>
      </c>
      <c r="S25" s="68">
        <v>4.979612407688716</v>
      </c>
      <c r="T25" s="53">
        <f t="shared" si="5"/>
        <v>1.2506800793320574</v>
      </c>
      <c r="U25" s="59">
        <f t="shared" si="2"/>
        <v>0.24140994342641292</v>
      </c>
    </row>
    <row r="26" spans="2:21" x14ac:dyDescent="0.25">
      <c r="B26" s="6" t="s">
        <v>7</v>
      </c>
      <c r="C26" s="10">
        <v>3.7770833333333331</v>
      </c>
      <c r="D26" s="10">
        <v>2.2669578241073571</v>
      </c>
      <c r="E26" s="10">
        <v>4.6560892514933148</v>
      </c>
      <c r="F26" s="49">
        <f t="shared" si="3"/>
        <v>1.0538931964147626</v>
      </c>
      <c r="G26" s="12">
        <f t="shared" si="0"/>
        <v>0.92147018493123067</v>
      </c>
      <c r="I26" s="6" t="s">
        <v>7</v>
      </c>
      <c r="J26" s="10">
        <v>3.7745243244250966</v>
      </c>
      <c r="K26" s="10">
        <v>3.1838085953145234</v>
      </c>
      <c r="L26" s="10">
        <v>4.1777130629275216</v>
      </c>
      <c r="M26" s="49">
        <f t="shared" si="4"/>
        <v>0.31217469199489112</v>
      </c>
      <c r="N26" s="12">
        <f t="shared" si="1"/>
        <v>-0.29427277818582864</v>
      </c>
      <c r="P26" s="58" t="s">
        <v>7</v>
      </c>
      <c r="Q26" s="72">
        <v>3.2756956056222526</v>
      </c>
      <c r="R26" s="68">
        <v>2.2625988306988463</v>
      </c>
      <c r="S26" s="68">
        <v>7.8580926384802021</v>
      </c>
      <c r="T26" s="53">
        <f t="shared" si="5"/>
        <v>2.4730384069247848</v>
      </c>
      <c r="U26" s="59">
        <f t="shared" si="2"/>
        <v>1.7764356928310348</v>
      </c>
    </row>
    <row r="27" spans="2:21" x14ac:dyDescent="0.25">
      <c r="B27" s="6" t="s">
        <v>8</v>
      </c>
      <c r="C27" s="10">
        <v>3.9254184600669535</v>
      </c>
      <c r="D27" s="10">
        <v>2.371525425119148</v>
      </c>
      <c r="E27" s="10">
        <v>4.4044812383144407</v>
      </c>
      <c r="F27" s="49">
        <f t="shared" si="3"/>
        <v>0.85723551249430718</v>
      </c>
      <c r="G27" s="12">
        <f t="shared" si="0"/>
        <v>0.46427812191212209</v>
      </c>
      <c r="I27" s="6" t="s">
        <v>8</v>
      </c>
      <c r="J27" s="10">
        <v>4.2605669582904158</v>
      </c>
      <c r="K27" s="10">
        <v>3.1991377241802441</v>
      </c>
      <c r="L27" s="10">
        <v>5.2303351221585812</v>
      </c>
      <c r="M27" s="49">
        <f t="shared" si="4"/>
        <v>0.63492027324294598</v>
      </c>
      <c r="N27" s="12">
        <f t="shared" si="1"/>
        <v>0.68700959463888034</v>
      </c>
      <c r="P27" s="58" t="s">
        <v>8</v>
      </c>
      <c r="Q27" s="72">
        <v>4.3168200552306963</v>
      </c>
      <c r="R27" s="68">
        <v>2.7789314460172081</v>
      </c>
      <c r="S27" s="68">
        <v>5.9750063460440765</v>
      </c>
      <c r="T27" s="53">
        <f t="shared" si="5"/>
        <v>1.1501092999640257</v>
      </c>
      <c r="U27" s="59">
        <f t="shared" si="2"/>
        <v>0.11511413271135998</v>
      </c>
    </row>
    <row r="28" spans="2:21" x14ac:dyDescent="0.25">
      <c r="B28" s="6" t="s">
        <v>9</v>
      </c>
      <c r="C28" s="10">
        <v>2.5361233480176213</v>
      </c>
      <c r="D28" s="10">
        <v>2.7355061570446186</v>
      </c>
      <c r="E28" s="10">
        <v>6.7013823683557234</v>
      </c>
      <c r="F28" s="49">
        <f t="shared" si="3"/>
        <v>1.4497778413322058</v>
      </c>
      <c r="G28" s="12">
        <f t="shared" si="0"/>
        <v>1.8418273960972205</v>
      </c>
      <c r="I28" s="6" t="s">
        <v>9</v>
      </c>
      <c r="J28" s="10">
        <v>4.9116436071284149</v>
      </c>
      <c r="K28" s="10">
        <v>3.2140221344537792</v>
      </c>
      <c r="L28" s="10">
        <v>4.7313523857779813</v>
      </c>
      <c r="M28" s="49">
        <f t="shared" si="4"/>
        <v>0.47209701360133027</v>
      </c>
      <c r="N28" s="12">
        <f t="shared" si="1"/>
        <v>0.19195837208045757</v>
      </c>
      <c r="P28" s="58" t="s">
        <v>9</v>
      </c>
      <c r="Q28" s="72">
        <v>3.7442785877142333</v>
      </c>
      <c r="R28" s="68">
        <v>2.4751583623748985</v>
      </c>
      <c r="S28" s="68">
        <v>8.9789217683340343</v>
      </c>
      <c r="T28" s="53">
        <f t="shared" si="5"/>
        <v>2.6276150669078064</v>
      </c>
      <c r="U28" s="59">
        <f t="shared" si="2"/>
        <v>1.9705515653822456</v>
      </c>
    </row>
    <row r="29" spans="2:21" x14ac:dyDescent="0.25">
      <c r="B29" s="6" t="s">
        <v>10</v>
      </c>
      <c r="C29" s="10">
        <v>2.4346539304729093</v>
      </c>
      <c r="D29" s="10">
        <v>2.9028096787610402</v>
      </c>
      <c r="E29" s="10">
        <v>4.8325738836089052</v>
      </c>
      <c r="F29" s="49">
        <f t="shared" si="3"/>
        <v>0.66479184597162955</v>
      </c>
      <c r="G29" s="12">
        <f t="shared" si="0"/>
        <v>1.6882855383649153E-2</v>
      </c>
      <c r="I29" s="6" t="s">
        <v>10</v>
      </c>
      <c r="J29" s="10">
        <v>4.634510301060712</v>
      </c>
      <c r="K29" s="10">
        <v>2.8958032590089564</v>
      </c>
      <c r="L29" s="10">
        <v>4.0054959923412845</v>
      </c>
      <c r="M29" s="49">
        <f t="shared" si="4"/>
        <v>0.38320722579478805</v>
      </c>
      <c r="N29" s="12">
        <f t="shared" si="1"/>
        <v>-7.8303986156598337E-2</v>
      </c>
      <c r="P29" s="58" t="s">
        <v>10</v>
      </c>
      <c r="Q29" s="68">
        <v>3.4310266515685397</v>
      </c>
      <c r="R29" s="68">
        <v>2.7941777194005901</v>
      </c>
      <c r="S29" s="68">
        <v>5.8988654549113626</v>
      </c>
      <c r="T29" s="53">
        <f t="shared" si="5"/>
        <v>1.1111275113083332</v>
      </c>
      <c r="U29" s="59">
        <f t="shared" si="2"/>
        <v>6.6161180051250892E-2</v>
      </c>
    </row>
    <row r="30" spans="2:21" x14ac:dyDescent="0.25">
      <c r="B30" s="6" t="s">
        <v>11</v>
      </c>
      <c r="C30" s="10">
        <v>3.9055885699835629</v>
      </c>
      <c r="D30" s="10">
        <v>2.9407837347082135</v>
      </c>
      <c r="E30" s="10">
        <v>4.4404036229057056</v>
      </c>
      <c r="F30" s="49">
        <f t="shared" si="3"/>
        <v>0.50993885422393537</v>
      </c>
      <c r="G30" s="12">
        <f t="shared" si="0"/>
        <v>-0.34312117471794434</v>
      </c>
      <c r="I30" s="6" t="s">
        <v>11</v>
      </c>
      <c r="J30" s="10">
        <v>4.2274230265242663</v>
      </c>
      <c r="K30" s="10">
        <v>2.358757485953233</v>
      </c>
      <c r="L30" s="10">
        <v>4.2336513946127186</v>
      </c>
      <c r="M30" s="49">
        <f t="shared" si="4"/>
        <v>0.79486505917830463</v>
      </c>
      <c r="N30" s="12">
        <f t="shared" si="1"/>
        <v>1.173309045917688</v>
      </c>
      <c r="P30" s="58" t="s">
        <v>11</v>
      </c>
      <c r="Q30" s="68">
        <v>4.1266858325421634</v>
      </c>
      <c r="R30" s="68">
        <v>2.7444299016213307</v>
      </c>
      <c r="S30" s="68">
        <v>5.6106902075188083</v>
      </c>
      <c r="T30" s="53">
        <f t="shared" si="5"/>
        <v>1.0443918805155756</v>
      </c>
      <c r="U30" s="59">
        <f t="shared" si="2"/>
        <v>-1.7644778772121821E-2</v>
      </c>
    </row>
    <row r="31" spans="2:21" x14ac:dyDescent="0.25">
      <c r="B31" s="6" t="s">
        <v>12</v>
      </c>
      <c r="C31" s="10">
        <v>4.3094974625345293</v>
      </c>
      <c r="D31" s="10">
        <v>2.8029715671320741</v>
      </c>
      <c r="E31" s="10">
        <v>4.7484986260725908</v>
      </c>
      <c r="F31" s="49">
        <f t="shared" si="3"/>
        <v>0.69409446808307385</v>
      </c>
      <c r="G31" s="12">
        <f t="shared" si="0"/>
        <v>8.5005930912288988E-2</v>
      </c>
      <c r="I31" s="6" t="s">
        <v>12</v>
      </c>
      <c r="J31" s="10">
        <v>4.6061135763011327</v>
      </c>
      <c r="K31" s="10">
        <v>2.6821099553983556</v>
      </c>
      <c r="L31" s="10">
        <v>4.4616353624237028</v>
      </c>
      <c r="M31" s="49">
        <f t="shared" si="4"/>
        <v>0.66347966213825349</v>
      </c>
      <c r="N31" s="12">
        <f t="shared" si="1"/>
        <v>0.77384215418389168</v>
      </c>
      <c r="P31" s="58" t="s">
        <v>12</v>
      </c>
      <c r="Q31" s="68">
        <v>4.015111152925015</v>
      </c>
      <c r="R31" s="68">
        <v>3.359530338622021</v>
      </c>
      <c r="S31" s="68">
        <v>5.3425222005333639</v>
      </c>
      <c r="T31" s="53">
        <f t="shared" si="5"/>
        <v>0.59025865583482329</v>
      </c>
      <c r="U31" s="59">
        <f t="shared" si="2"/>
        <v>-0.5879408841031728</v>
      </c>
    </row>
    <row r="32" spans="2:21" ht="15.75" thickBot="1" x14ac:dyDescent="0.3">
      <c r="B32" s="7" t="s">
        <v>13</v>
      </c>
      <c r="C32" s="64">
        <v>6.5846611030720235</v>
      </c>
      <c r="D32" s="64">
        <v>2.5933081981288866</v>
      </c>
      <c r="E32" s="64">
        <v>5.5400747504485022</v>
      </c>
      <c r="F32" s="51">
        <f t="shared" si="3"/>
        <v>1.1362963162055921</v>
      </c>
      <c r="G32" s="13">
        <f t="shared" si="0"/>
        <v>1.1130419129478109</v>
      </c>
      <c r="I32" s="7" t="s">
        <v>13</v>
      </c>
      <c r="J32" s="64">
        <v>3.6158401461136509</v>
      </c>
      <c r="K32" s="64">
        <v>2.5403283338426195</v>
      </c>
      <c r="L32" s="64">
        <v>4.824780592391261</v>
      </c>
      <c r="M32" s="51">
        <f t="shared" si="4"/>
        <v>0.89927440800263492</v>
      </c>
      <c r="N32" s="13">
        <f t="shared" si="1"/>
        <v>1.4907574000151433</v>
      </c>
      <c r="P32" s="60" t="s">
        <v>13</v>
      </c>
      <c r="Q32" s="70">
        <v>4.5014006742312098</v>
      </c>
      <c r="R32" s="70">
        <v>3.8638991240433911</v>
      </c>
      <c r="S32" s="70">
        <v>5.7306044079041083</v>
      </c>
      <c r="T32" s="62">
        <f t="shared" si="5"/>
        <v>0.48311439401846923</v>
      </c>
      <c r="U32" s="63">
        <f t="shared" si="2"/>
        <v>-0.72249161041347998</v>
      </c>
    </row>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spans="9:14" x14ac:dyDescent="0.25"/>
    <row r="50" spans="9:14" x14ac:dyDescent="0.25"/>
    <row r="51" spans="9:14" x14ac:dyDescent="0.25"/>
    <row r="52" spans="9:14" x14ac:dyDescent="0.25"/>
    <row r="53" spans="9:14" x14ac:dyDescent="0.25"/>
    <row r="54" spans="9:14" x14ac:dyDescent="0.25"/>
    <row r="55" spans="9:14" x14ac:dyDescent="0.25">
      <c r="I55" s="182" t="s">
        <v>96</v>
      </c>
      <c r="J55" s="182"/>
      <c r="K55" s="182"/>
      <c r="L55" s="182"/>
      <c r="M55" s="182"/>
      <c r="N55" s="182"/>
    </row>
    <row r="56" spans="9:14" x14ac:dyDescent="0.25">
      <c r="I56" s="182" t="s">
        <v>97</v>
      </c>
      <c r="J56" s="182"/>
      <c r="K56" s="182"/>
      <c r="L56" s="182"/>
      <c r="M56" s="182"/>
      <c r="N56" s="182"/>
    </row>
    <row r="57" spans="9:14" x14ac:dyDescent="0.25"/>
  </sheetData>
  <sheetProtection algorithmName="SHA-512" hashValue="ZORI55fDpOgWcMCu9Nx+05Is9GSw8nypO97wVhffJK3OzfQQDO1a+yxU2J5nDp9GHofOBOvW1wETr1Ql5ZwCzQ==" saltValue="UwB7pR9V122JEfWq3PacKA==" spinCount="100000" sheet="1" objects="1" scenarios="1" selectLockedCells="1" selectUnlockedCells="1"/>
  <mergeCells count="26">
    <mergeCell ref="P17:U17"/>
    <mergeCell ref="I17:N17"/>
    <mergeCell ref="B17:G17"/>
    <mergeCell ref="B18:G18"/>
    <mergeCell ref="I18:N18"/>
    <mergeCell ref="P18:U18"/>
    <mergeCell ref="U19:U20"/>
    <mergeCell ref="I19:I20"/>
    <mergeCell ref="J19:J20"/>
    <mergeCell ref="K19:K20"/>
    <mergeCell ref="L19:L20"/>
    <mergeCell ref="M19:M20"/>
    <mergeCell ref="N19:N20"/>
    <mergeCell ref="P19:P20"/>
    <mergeCell ref="Q19:Q20"/>
    <mergeCell ref="R19:R20"/>
    <mergeCell ref="S19:S20"/>
    <mergeCell ref="T19:T20"/>
    <mergeCell ref="I55:N55"/>
    <mergeCell ref="I56:N56"/>
    <mergeCell ref="G19:G20"/>
    <mergeCell ref="B19:B20"/>
    <mergeCell ref="C19:C20"/>
    <mergeCell ref="D19:D20"/>
    <mergeCell ref="E19:E20"/>
    <mergeCell ref="F19:F20"/>
  </mergeCells>
  <conditionalFormatting sqref="G21:G32">
    <cfRule type="iconSet" priority="3">
      <iconSet showValue="0">
        <cfvo type="percent" val="0"/>
        <cfvo type="num" val="-1"/>
        <cfvo type="num" val="1"/>
      </iconSet>
    </cfRule>
  </conditionalFormatting>
  <conditionalFormatting sqref="N21:N32">
    <cfRule type="iconSet" priority="2">
      <iconSet showValue="0">
        <cfvo type="percent" val="0"/>
        <cfvo type="num" val="-1"/>
        <cfvo type="num" val="1"/>
      </iconSet>
    </cfRule>
  </conditionalFormatting>
  <conditionalFormatting sqref="U21:U32">
    <cfRule type="iconSet" priority="1">
      <iconSet showValue="0">
        <cfvo type="percent" val="0"/>
        <cfvo type="num" val="-1"/>
        <cfvo type="num" val="1"/>
      </iconSet>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D785F5B4-B1BC-4E69-A47D-25E2CEB2DEFF}">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Hoja4</vt:lpstr>
      <vt:lpstr>Hoja3</vt:lpstr>
      <vt:lpstr>Hoja7</vt:lpstr>
      <vt:lpstr>Hoja1</vt:lpstr>
      <vt:lpstr>Hoja2</vt:lpstr>
      <vt:lpstr>Hoja5</vt:lpstr>
      <vt:lpstr>Hoja6</vt:lpstr>
      <vt:lpstr>Hoja8</vt:lpstr>
      <vt:lpstr>Hoja9</vt:lpstr>
      <vt:lpstr>Hoja10</vt:lpstr>
      <vt:lpstr>Hoja12</vt:lpstr>
      <vt:lpstr>Hoja13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Felipe Rodriguez Garcia</dc:creator>
  <cp:lastModifiedBy>Gabriel Felipe Rodriguez Garcia</cp:lastModifiedBy>
  <dcterms:created xsi:type="dcterms:W3CDTF">2018-02-06T19:14:00Z</dcterms:created>
  <dcterms:modified xsi:type="dcterms:W3CDTF">2019-02-06T21:44:45Z</dcterms:modified>
</cp:coreProperties>
</file>