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showInkAnnotation="0"/>
  <mc:AlternateContent xmlns:mc="http://schemas.openxmlformats.org/markup-compatibility/2006">
    <mc:Choice Requires="x15">
      <x15ac:absPath xmlns:x15ac="http://schemas.microsoft.com/office/spreadsheetml/2010/11/ac" url="C:\Users\dorjuela\Bolsa Mercantil de Colombia\Gestor Mercado Gas - Documentos\COMUNICACIONES\Boletines\2020\"/>
    </mc:Choice>
  </mc:AlternateContent>
  <xr:revisionPtr revIDLastSave="114" documentId="114_{70F3BC1B-60E8-4193-9AC1-82BD1DCA3B7A}" xr6:coauthVersionLast="43" xr6:coauthVersionMax="44" xr10:uidLastSave="{8F566DB1-541B-4547-B5B1-DC87704DCC5F}"/>
  <workbookProtection workbookAlgorithmName="SHA-512" workbookHashValue="S8fbcUkzX8gzeC8iflN2YNuMEM+1cFuAuUHZi4gke0rBfS5Yblt4/upAHS1fBdjg6O0oBANtDqwQxKyYgGDtdQ==" workbookSaltValue="KPT+DpyQw/h4bZCYQja2Lg==" workbookSpinCount="100000" lockStructure="1"/>
  <bookViews>
    <workbookView showSheetTabs="0" xWindow="20370" yWindow="-120" windowWidth="29040" windowHeight="15840" xr2:uid="{00000000-000D-0000-FFFF-FFFF00000000}"/>
  </bookViews>
  <sheets>
    <sheet name="Hoja4" sheetId="4" r:id="rId1"/>
    <sheet name="Hoja3" sheetId="3" r:id="rId2"/>
    <sheet name="Hoja7" sheetId="14" r:id="rId3"/>
    <sheet name="Hoja1" sheetId="1" r:id="rId4"/>
    <sheet name="Hoja2" sheetId="2" r:id="rId5"/>
    <sheet name="Hoja5" sheetId="5" r:id="rId6"/>
    <sheet name="Hoja6" sheetId="6" r:id="rId7"/>
    <sheet name="Hoja8" sheetId="8" r:id="rId8"/>
    <sheet name="Hoja9" sheetId="9" r:id="rId9"/>
    <sheet name="Hoja10" sheetId="10" r:id="rId10"/>
    <sheet name="Hoja12" sheetId="12" r:id="rId11"/>
    <sheet name="Hoja13" sheetId="13" r:id="rId1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3" i="13" l="1"/>
  <c r="F154" i="13"/>
  <c r="F155" i="13"/>
  <c r="F152" i="13"/>
  <c r="F116" i="13"/>
  <c r="F117" i="13"/>
  <c r="F118" i="13"/>
  <c r="F119" i="13"/>
  <c r="F120" i="13"/>
  <c r="F121" i="13"/>
  <c r="F122" i="13"/>
  <c r="F124" i="13"/>
  <c r="F86" i="13"/>
  <c r="F80" i="13" l="1"/>
  <c r="F82" i="13"/>
  <c r="F83" i="13"/>
  <c r="F84" i="13"/>
  <c r="F85" i="13"/>
  <c r="F87" i="13"/>
  <c r="F88" i="13"/>
  <c r="F90" i="13"/>
  <c r="F79" i="13"/>
  <c r="C66" i="13"/>
  <c r="C42" i="13" l="1"/>
  <c r="D41" i="13" s="1"/>
  <c r="L46" i="12"/>
  <c r="L45" i="12"/>
  <c r="L44" i="12"/>
  <c r="L43" i="12"/>
  <c r="L42" i="12"/>
  <c r="L41" i="12"/>
  <c r="L40" i="12"/>
  <c r="L39" i="12"/>
  <c r="L38" i="12"/>
  <c r="L37" i="12"/>
  <c r="L36" i="12"/>
  <c r="L35" i="12"/>
  <c r="F46" i="12"/>
  <c r="F45" i="12"/>
  <c r="F44" i="12"/>
  <c r="F43" i="12"/>
  <c r="F42" i="12"/>
  <c r="F41" i="12"/>
  <c r="F40" i="12"/>
  <c r="F39" i="12"/>
  <c r="F38" i="12"/>
  <c r="F37" i="12"/>
  <c r="F36" i="12"/>
  <c r="F35" i="12"/>
  <c r="R29" i="12"/>
  <c r="R28" i="12"/>
  <c r="R27" i="12"/>
  <c r="R26" i="12"/>
  <c r="R25" i="12"/>
  <c r="R24" i="12"/>
  <c r="R23" i="12"/>
  <c r="R22" i="12"/>
  <c r="R21" i="12"/>
  <c r="R20" i="12"/>
  <c r="R19" i="12"/>
  <c r="R18" i="12"/>
  <c r="L29" i="12"/>
  <c r="L28" i="12"/>
  <c r="L27" i="12"/>
  <c r="L26" i="12"/>
  <c r="L25" i="12"/>
  <c r="L24" i="12"/>
  <c r="L23" i="12"/>
  <c r="L22" i="12"/>
  <c r="L21" i="12"/>
  <c r="L20" i="12"/>
  <c r="L19" i="12"/>
  <c r="L18" i="12"/>
  <c r="F29" i="12"/>
  <c r="F28" i="12"/>
  <c r="F27" i="12"/>
  <c r="F26" i="12"/>
  <c r="F25" i="12"/>
  <c r="F24" i="12"/>
  <c r="F23" i="12"/>
  <c r="F22" i="12"/>
  <c r="F21" i="12"/>
  <c r="F20" i="12"/>
  <c r="F19" i="12"/>
  <c r="F18" i="12"/>
  <c r="F91" i="10"/>
  <c r="F90" i="10"/>
  <c r="F89" i="10"/>
  <c r="F88" i="10"/>
  <c r="F87" i="10"/>
  <c r="F86" i="10"/>
  <c r="F85" i="10"/>
  <c r="F84" i="10"/>
  <c r="F83" i="10"/>
  <c r="F82" i="10"/>
  <c r="F81" i="10"/>
  <c r="F80" i="10"/>
  <c r="L58" i="10"/>
  <c r="L57" i="10"/>
  <c r="L56" i="10"/>
  <c r="L55" i="10"/>
  <c r="L54" i="10"/>
  <c r="L53" i="10"/>
  <c r="L52" i="10"/>
  <c r="L51" i="10"/>
  <c r="L50" i="10"/>
  <c r="L49" i="10"/>
  <c r="L48" i="10"/>
  <c r="L47" i="10"/>
  <c r="F58" i="10"/>
  <c r="F57" i="10"/>
  <c r="F56" i="10"/>
  <c r="F55" i="10"/>
  <c r="F54" i="10"/>
  <c r="F53" i="10"/>
  <c r="F52" i="10"/>
  <c r="F51" i="10"/>
  <c r="F50" i="10"/>
  <c r="F49" i="10"/>
  <c r="F48" i="10"/>
  <c r="F47" i="10"/>
  <c r="L24" i="10"/>
  <c r="L23" i="10"/>
  <c r="F25" i="10"/>
  <c r="F24" i="10"/>
  <c r="F23" i="10"/>
  <c r="T32" i="9"/>
  <c r="T31" i="9"/>
  <c r="T30" i="9"/>
  <c r="T29" i="9"/>
  <c r="T28" i="9"/>
  <c r="T27" i="9"/>
  <c r="T26" i="9"/>
  <c r="T25" i="9"/>
  <c r="T24" i="9"/>
  <c r="T23" i="9"/>
  <c r="T22" i="9"/>
  <c r="T21" i="9"/>
  <c r="M32" i="9"/>
  <c r="M31" i="9"/>
  <c r="M30" i="9"/>
  <c r="M29" i="9"/>
  <c r="M28" i="9"/>
  <c r="M27" i="9"/>
  <c r="M26" i="9"/>
  <c r="M25" i="9"/>
  <c r="M24" i="9"/>
  <c r="M23" i="9"/>
  <c r="M22" i="9"/>
  <c r="M21" i="9"/>
  <c r="F32" i="9"/>
  <c r="F31" i="9"/>
  <c r="F30" i="9"/>
  <c r="F29" i="9"/>
  <c r="F28" i="9"/>
  <c r="F27" i="9"/>
  <c r="F26" i="9"/>
  <c r="F25" i="9"/>
  <c r="F24" i="9"/>
  <c r="F23" i="9"/>
  <c r="F22" i="9"/>
  <c r="F21" i="9"/>
  <c r="T32" i="6"/>
  <c r="T31" i="6"/>
  <c r="T30" i="6"/>
  <c r="T29" i="6"/>
  <c r="T28" i="6"/>
  <c r="T27" i="6"/>
  <c r="T26" i="6"/>
  <c r="T25" i="6"/>
  <c r="T24" i="6"/>
  <c r="T23" i="6"/>
  <c r="T22" i="6"/>
  <c r="T21" i="6"/>
  <c r="M32" i="6"/>
  <c r="M31" i="6"/>
  <c r="M30" i="6"/>
  <c r="M29" i="6"/>
  <c r="M28" i="6"/>
  <c r="M27" i="6"/>
  <c r="M26" i="6"/>
  <c r="M25" i="6"/>
  <c r="M24" i="6"/>
  <c r="M23" i="6"/>
  <c r="M22" i="6"/>
  <c r="M21" i="6"/>
  <c r="F32" i="6"/>
  <c r="F31" i="6"/>
  <c r="F30" i="6"/>
  <c r="F29" i="6"/>
  <c r="F28" i="6"/>
  <c r="F27" i="6"/>
  <c r="F26" i="6"/>
  <c r="F25" i="6"/>
  <c r="F24" i="6"/>
  <c r="F23" i="6"/>
  <c r="F22" i="6"/>
  <c r="F21" i="6"/>
  <c r="T35" i="1"/>
  <c r="T34" i="1"/>
  <c r="T33" i="1"/>
  <c r="T32" i="1"/>
  <c r="T31" i="1"/>
  <c r="T30" i="1"/>
  <c r="T29" i="1"/>
  <c r="T28" i="1"/>
  <c r="T27" i="1"/>
  <c r="T26" i="1"/>
  <c r="T25" i="1"/>
  <c r="T24" i="1"/>
  <c r="M35" i="1"/>
  <c r="M34" i="1"/>
  <c r="M32" i="1"/>
  <c r="M31" i="1"/>
  <c r="M30" i="1"/>
  <c r="M29" i="1"/>
  <c r="M28" i="1"/>
  <c r="M27" i="1"/>
  <c r="M26" i="1"/>
  <c r="M25" i="1"/>
  <c r="M24" i="1"/>
  <c r="F35" i="1"/>
  <c r="F34" i="1"/>
  <c r="F33" i="1"/>
  <c r="F32" i="1"/>
  <c r="F31" i="1"/>
  <c r="F30" i="1"/>
  <c r="F29" i="1"/>
  <c r="F28" i="1"/>
  <c r="F27" i="1"/>
  <c r="F26" i="1"/>
  <c r="F25" i="1"/>
  <c r="F24" i="1"/>
  <c r="D42" i="13" l="1"/>
  <c r="D38" i="13"/>
  <c r="D39" i="13"/>
  <c r="D40" i="13"/>
  <c r="D37" i="13"/>
  <c r="F148" i="13"/>
  <c r="F147" i="13"/>
  <c r="F146" i="13"/>
  <c r="F145" i="13"/>
  <c r="C54" i="13" l="1"/>
  <c r="D54" i="13" l="1"/>
  <c r="D51" i="13"/>
  <c r="D53" i="13"/>
  <c r="D50" i="13"/>
  <c r="D52" i="13"/>
  <c r="M33" i="1"/>
  <c r="F17" i="8" l="1"/>
  <c r="F20" i="5"/>
  <c r="F141" i="13" l="1"/>
  <c r="F140" i="13"/>
  <c r="F139" i="13"/>
  <c r="F138" i="13"/>
  <c r="F137" i="13"/>
  <c r="F136" i="13"/>
  <c r="F135" i="13"/>
  <c r="F134" i="13"/>
  <c r="F133" i="13"/>
  <c r="F132" i="13"/>
  <c r="F131" i="13"/>
  <c r="F130" i="13"/>
  <c r="F114" i="13"/>
  <c r="F113" i="13"/>
  <c r="F107" i="13"/>
  <c r="F106" i="13"/>
  <c r="F105" i="13"/>
  <c r="F104" i="13"/>
  <c r="F103" i="13"/>
  <c r="F102" i="13"/>
  <c r="F101" i="13"/>
  <c r="F100" i="13"/>
  <c r="F99" i="13"/>
  <c r="F98" i="13"/>
  <c r="F97" i="13"/>
  <c r="F96" i="13"/>
  <c r="D66" i="13" l="1"/>
  <c r="D62" i="13"/>
  <c r="D63" i="13"/>
  <c r="D64" i="13"/>
  <c r="D65" i="13"/>
  <c r="R58" i="10" l="1"/>
  <c r="R57" i="10"/>
  <c r="R56" i="10"/>
  <c r="R55" i="10"/>
  <c r="R54" i="10"/>
  <c r="R53" i="10"/>
  <c r="R52" i="10"/>
  <c r="R51" i="10"/>
  <c r="R50" i="10"/>
  <c r="R49" i="10"/>
  <c r="R48" i="10"/>
  <c r="R47" i="10"/>
  <c r="L91" i="10"/>
  <c r="L90" i="10"/>
  <c r="L89" i="10"/>
  <c r="L88" i="10"/>
  <c r="L87" i="10"/>
  <c r="L86" i="10"/>
  <c r="L85" i="10"/>
  <c r="L84" i="10"/>
  <c r="L83" i="10"/>
  <c r="L82" i="10"/>
  <c r="L81" i="10"/>
  <c r="L80" i="10"/>
  <c r="F15" i="8"/>
  <c r="F16" i="8"/>
  <c r="G22" i="6"/>
  <c r="F19" i="5"/>
  <c r="F18" i="5"/>
  <c r="G29" i="6" l="1"/>
  <c r="N28" i="6"/>
  <c r="G23" i="6"/>
  <c r="N25" i="6"/>
  <c r="G27" i="6"/>
  <c r="U31" i="6"/>
  <c r="N29" i="6"/>
  <c r="N30" i="6"/>
  <c r="G28" i="6"/>
  <c r="N27" i="6"/>
  <c r="U27" i="6"/>
  <c r="U28" i="6"/>
  <c r="U29" i="6"/>
  <c r="U21" i="9"/>
  <c r="G21" i="9"/>
  <c r="N21" i="9"/>
  <c r="N22" i="9"/>
  <c r="U31" i="9"/>
  <c r="G29" i="9"/>
  <c r="G30" i="9"/>
  <c r="N27" i="9"/>
  <c r="N30" i="9"/>
  <c r="U23" i="9"/>
  <c r="G25" i="9"/>
  <c r="U24" i="9"/>
  <c r="N29" i="9"/>
  <c r="G23" i="9"/>
  <c r="N25" i="9"/>
  <c r="G24" i="9"/>
  <c r="U22" i="9"/>
  <c r="U30" i="9"/>
  <c r="G31" i="9"/>
  <c r="U32" i="9"/>
  <c r="G32" i="9"/>
  <c r="N28" i="9"/>
  <c r="U25" i="9"/>
  <c r="G26" i="9"/>
  <c r="N32" i="9"/>
  <c r="N26" i="9"/>
  <c r="G27" i="9"/>
  <c r="N23" i="9"/>
  <c r="N31" i="9"/>
  <c r="U27" i="9"/>
  <c r="U26" i="9"/>
  <c r="N24" i="9"/>
  <c r="G22" i="9"/>
  <c r="G28" i="9"/>
  <c r="U28" i="9"/>
  <c r="U29" i="9"/>
  <c r="G31" i="6"/>
  <c r="U23" i="6"/>
  <c r="N31" i="6"/>
  <c r="G32" i="6"/>
  <c r="U32" i="6"/>
  <c r="N32" i="6"/>
  <c r="G25" i="6"/>
  <c r="U25" i="6"/>
  <c r="G24" i="6"/>
  <c r="U22" i="6"/>
  <c r="N24" i="6"/>
  <c r="G26" i="6"/>
  <c r="U26" i="6"/>
  <c r="N26" i="6"/>
  <c r="G30" i="6"/>
  <c r="U24" i="6"/>
  <c r="U30" i="6"/>
  <c r="N23" i="6"/>
  <c r="G21" i="6"/>
  <c r="U21" i="6"/>
  <c r="N21" i="6"/>
  <c r="N22" i="6"/>
  <c r="G24" i="1" l="1"/>
  <c r="G25" i="1"/>
  <c r="G26" i="1"/>
  <c r="G27" i="1"/>
  <c r="G28" i="1"/>
  <c r="G29" i="1"/>
  <c r="G30" i="1"/>
  <c r="G31" i="1"/>
  <c r="G32" i="1"/>
  <c r="G33" i="1"/>
  <c r="G34" i="1"/>
  <c r="G35" i="1"/>
  <c r="U35" i="1"/>
  <c r="U34" i="1"/>
  <c r="U33" i="1"/>
  <c r="U32" i="1"/>
  <c r="U31" i="1"/>
  <c r="U30" i="1"/>
  <c r="U29" i="1"/>
  <c r="U28" i="1"/>
  <c r="U27" i="1"/>
  <c r="U26" i="1"/>
  <c r="U25" i="1"/>
  <c r="U24" i="1"/>
  <c r="N24" i="1"/>
  <c r="N32" i="1" l="1"/>
  <c r="N33" i="1"/>
  <c r="N26" i="1"/>
  <c r="N30" i="1"/>
  <c r="N34" i="1"/>
  <c r="N28" i="1"/>
  <c r="N25" i="1"/>
  <c r="N29" i="1"/>
  <c r="N27" i="1"/>
  <c r="N31" i="1"/>
  <c r="N35" i="1"/>
</calcChain>
</file>

<file path=xl/sharedStrings.xml><?xml version="1.0" encoding="utf-8"?>
<sst xmlns="http://schemas.openxmlformats.org/spreadsheetml/2006/main" count="577" uniqueCount="119">
  <si>
    <t>Mercado Primario</t>
  </si>
  <si>
    <t>Mes/Año</t>
  </si>
  <si>
    <t>Enero</t>
  </si>
  <si>
    <t>Febrero</t>
  </si>
  <si>
    <t>Marzo</t>
  </si>
  <si>
    <t>Abril</t>
  </si>
  <si>
    <t>Mayo</t>
  </si>
  <si>
    <t>Junio</t>
  </si>
  <si>
    <t>Julio</t>
  </si>
  <si>
    <t>Agosto</t>
  </si>
  <si>
    <t>Septiembre</t>
  </si>
  <si>
    <t>Octubre</t>
  </si>
  <si>
    <t>Noviembre</t>
  </si>
  <si>
    <t>Diciembre</t>
  </si>
  <si>
    <t>Mercado Secundario</t>
  </si>
  <si>
    <t>Variación Porcentual</t>
  </si>
  <si>
    <t>Desvios significativos en variación porcentual</t>
  </si>
  <si>
    <t>Cantidad de Promedio de Energia Negociada Mensual - MBTUD</t>
  </si>
  <si>
    <t>Otras Transacciones del Mercado Mayorista</t>
  </si>
  <si>
    <t>Sección 1</t>
  </si>
  <si>
    <t>Aspectos regulatorios - Disclaimers</t>
  </si>
  <si>
    <t>Sección 2</t>
  </si>
  <si>
    <t>Promedio de las cantidades de energía negociadas durante cada mes del año</t>
  </si>
  <si>
    <t>Sección 3</t>
  </si>
  <si>
    <t xml:space="preserve">Promedio de las cantidades de energía negociadas diariamente </t>
  </si>
  <si>
    <t>Sección 4</t>
  </si>
  <si>
    <t>Cantidad total de energía negociada durante el año</t>
  </si>
  <si>
    <t>Sección 5</t>
  </si>
  <si>
    <t xml:space="preserve">Cantidad total de energía negociada durante cada mes del año </t>
  </si>
  <si>
    <t>Sección 6</t>
  </si>
  <si>
    <t xml:space="preserve">Precio promedio, ponderado por cantidades, de la energía negociada durante el año </t>
  </si>
  <si>
    <t>Sección 7</t>
  </si>
  <si>
    <t>Precio promedio, ponderado por cantidades, de la energía negociada durante cada mes del año</t>
  </si>
  <si>
    <t>Sección 8</t>
  </si>
  <si>
    <t>Número de negociaciones durante el año</t>
  </si>
  <si>
    <t>Sección 9</t>
  </si>
  <si>
    <t>Número promedio de negociaciones diarias</t>
  </si>
  <si>
    <t>Sección 10</t>
  </si>
  <si>
    <t xml:space="preserve">Índices de mercado </t>
  </si>
  <si>
    <t>Año</t>
  </si>
  <si>
    <t>Mes</t>
  </si>
  <si>
    <t>Día</t>
  </si>
  <si>
    <t>Cantidad Promedio</t>
  </si>
  <si>
    <t xml:space="preserve">Mercado Primario                                                            </t>
  </si>
  <si>
    <t>Cantidad de Promedio de Energia Negociada Diaria MBTUD</t>
  </si>
  <si>
    <t>Tipo de Mercado</t>
  </si>
  <si>
    <t>Cantidad Total de Energía Negociada Anual - MBTU</t>
  </si>
  <si>
    <t>Cantidad de Total de Energia Negociada Mensual - MBTU</t>
  </si>
  <si>
    <t>Precio Promedio Ponderado de Energia Negociada Anual - USD/MBTU</t>
  </si>
  <si>
    <t>Precio Promedio Ponderado por cantidad - Mensual - USD/MBTU</t>
  </si>
  <si>
    <t>Número de Negociaciones Anuales - Suministro de Gas</t>
  </si>
  <si>
    <t>Número de Negociaciones Anuales - Capacidad de Transporte</t>
  </si>
  <si>
    <t>Mercado Primario - Suministro de Gas</t>
  </si>
  <si>
    <t>N° de Negociaciones Mensuales</t>
  </si>
  <si>
    <t>Mercado Primario - Capacidad de Transporte</t>
  </si>
  <si>
    <t>Mercado Secundario - Suministro de Gas</t>
  </si>
  <si>
    <t>Mercado Secundario - Capacidad de Transporte</t>
  </si>
  <si>
    <t>Otras Transacciones del Mercado Mayorista - Suministro de Gas</t>
  </si>
  <si>
    <t>N° de Negociaciones Diarias</t>
  </si>
  <si>
    <t>Cantidad Total (MBTU)</t>
  </si>
  <si>
    <t>Cantidad de Energía Negociada en el Mercado</t>
  </si>
  <si>
    <t>Primario por Modalidad Contractual</t>
  </si>
  <si>
    <t>Modalidad</t>
  </si>
  <si>
    <t>Firme</t>
  </si>
  <si>
    <t>Con Interrupciones</t>
  </si>
  <si>
    <t>Firme al 95%</t>
  </si>
  <si>
    <t>Contingencia</t>
  </si>
  <si>
    <t>Opción de Compra</t>
  </si>
  <si>
    <t>Otras</t>
  </si>
  <si>
    <t>Total general</t>
  </si>
  <si>
    <t>Participación %</t>
  </si>
  <si>
    <t>Total</t>
  </si>
  <si>
    <t>Secundario por Modalidad Contractual</t>
  </si>
  <si>
    <t>Cantidad de Energía Negociada en Otras</t>
  </si>
  <si>
    <t>Transacciones Mercado Mayorista Modalidad Contractual</t>
  </si>
  <si>
    <t>Número de Adjudicaciones Realizadas</t>
  </si>
  <si>
    <t>Uselo Vendalo Corto Plazo (UVCP) - Suminsitro de Gas</t>
  </si>
  <si>
    <t>Uselo Vendalo Corto Plazo (UVCP) - Capacidad de Transporte</t>
  </si>
  <si>
    <t>Uselo Vendalo Corto Plazo (UVCP) - Suministro de Gas</t>
  </si>
  <si>
    <t>Cantidad de Energía Adjudicada - MBTU</t>
  </si>
  <si>
    <t>Días sin Adjudicación</t>
  </si>
  <si>
    <t>Días con Adjudicación</t>
  </si>
  <si>
    <t>Cantidad Negociada MBTUD (Registrada)</t>
  </si>
  <si>
    <t>Cantidad Negociada MBTUD (No Registrada)</t>
  </si>
  <si>
    <t>UVCP - Capacidad de Transporte</t>
  </si>
  <si>
    <t>UVCP - Suministro de Gas</t>
  </si>
  <si>
    <t>Campo o Punto de Entrada</t>
  </si>
  <si>
    <t>Tipo de Demanda</t>
  </si>
  <si>
    <t>Cantidad MBTUD</t>
  </si>
  <si>
    <t>Regulado</t>
  </si>
  <si>
    <t>COMERCIALIZACIÓN DE GAS NATURAL DE LARGO PLAZO</t>
  </si>
  <si>
    <t>Elaborado y calculado: Unidad de Sistemas de Informción - BMC</t>
  </si>
  <si>
    <t>Fuente: Sistema Electronico de Gas - SEGAS</t>
  </si>
  <si>
    <t>Capacidad Negociada KPCD (No Registrada)</t>
  </si>
  <si>
    <t>Capacidad Negociada KPCD (Registrada)</t>
  </si>
  <si>
    <t>ENERO</t>
  </si>
  <si>
    <t>FEBRERO</t>
  </si>
  <si>
    <t>MARZO</t>
  </si>
  <si>
    <t>ABRIL</t>
  </si>
  <si>
    <t>MAYO</t>
  </si>
  <si>
    <t>JUNIO</t>
  </si>
  <si>
    <t>JULIO</t>
  </si>
  <si>
    <t>AGOSTO</t>
  </si>
  <si>
    <t>SEPTIEMBRE</t>
  </si>
  <si>
    <t>OCTUBRE</t>
  </si>
  <si>
    <t>NOVIEMBRE</t>
  </si>
  <si>
    <t>DICIEMBRE</t>
  </si>
  <si>
    <t>Elaborado y calculado: Unidad de Sistemas de Información - BMC</t>
  </si>
  <si>
    <t>CUPIAGÜA</t>
  </si>
  <si>
    <t>CUSIANA</t>
  </si>
  <si>
    <t>No Regulado</t>
  </si>
  <si>
    <t>Sector</t>
  </si>
  <si>
    <t>Industrial</t>
  </si>
  <si>
    <t>Comercial</t>
  </si>
  <si>
    <t>Residencial</t>
  </si>
  <si>
    <t>GNVC</t>
  </si>
  <si>
    <t>Otros</t>
  </si>
  <si>
    <t>Cantidad de Energía Negociada Anual 2019</t>
  </si>
  <si>
    <t>Capacidad  Adjudicada - KPC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</si>
</sst>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_(* \(#,##0\);_(* &quot;-&quot;??_);_(@_)"/>
    <numFmt numFmtId="165" formatCode="_-* #,##0_-;\-* #,##0_-;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i/>
      <sz val="11"/>
      <color theme="1"/>
      <name val="Calibri"/>
      <family val="2"/>
      <scheme val="minor"/>
    </font>
    <font>
      <u/>
      <sz val="11"/>
      <color theme="9"/>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4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215">
    <xf numFmtId="0" fontId="0" fillId="0" borderId="0" xfId="0"/>
    <xf numFmtId="0" fontId="0" fillId="33" borderId="0" xfId="0" applyFill="1"/>
    <xf numFmtId="0" fontId="0" fillId="33" borderId="17" xfId="0" applyFill="1" applyBorder="1"/>
    <xf numFmtId="164" fontId="0" fillId="33" borderId="18" xfId="1" applyNumberFormat="1" applyFont="1" applyFill="1" applyBorder="1"/>
    <xf numFmtId="43" fontId="0" fillId="33" borderId="25" xfId="1" applyFont="1" applyFill="1" applyBorder="1" applyAlignment="1">
      <alignment horizontal="center"/>
    </xf>
    <xf numFmtId="43" fontId="0" fillId="33" borderId="19" xfId="1" applyFont="1" applyFill="1" applyBorder="1" applyAlignment="1">
      <alignment horizontal="center"/>
    </xf>
    <xf numFmtId="164" fontId="0" fillId="33" borderId="10" xfId="1" applyNumberFormat="1" applyFont="1" applyFill="1" applyBorder="1"/>
    <xf numFmtId="0" fontId="0" fillId="33" borderId="20" xfId="0" applyFill="1" applyBorder="1"/>
    <xf numFmtId="0" fontId="0" fillId="33" borderId="21" xfId="0" applyFill="1" applyBorder="1"/>
    <xf numFmtId="164" fontId="0" fillId="33" borderId="22" xfId="1" applyNumberFormat="1" applyFont="1" applyFill="1" applyBorder="1"/>
    <xf numFmtId="43" fontId="0" fillId="33" borderId="24" xfId="1" applyFont="1" applyFill="1" applyBorder="1" applyAlignment="1">
      <alignment horizontal="center"/>
    </xf>
    <xf numFmtId="0" fontId="0" fillId="33" borderId="10" xfId="0" applyFill="1" applyBorder="1"/>
    <xf numFmtId="43" fontId="0" fillId="33" borderId="10" xfId="1" applyFont="1" applyFill="1" applyBorder="1"/>
    <xf numFmtId="43" fontId="0" fillId="33" borderId="18" xfId="1" applyFont="1" applyFill="1" applyBorder="1"/>
    <xf numFmtId="43" fontId="0" fillId="33" borderId="26" xfId="1" applyFont="1" applyFill="1" applyBorder="1" applyAlignment="1">
      <alignment horizontal="center"/>
    </xf>
    <xf numFmtId="43" fontId="0" fillId="33" borderId="23" xfId="1" applyFont="1" applyFill="1" applyBorder="1" applyAlignment="1">
      <alignment horizontal="center"/>
    </xf>
    <xf numFmtId="165" fontId="0" fillId="33" borderId="18" xfId="1" applyNumberFormat="1" applyFont="1" applyFill="1" applyBorder="1"/>
    <xf numFmtId="165" fontId="0" fillId="33" borderId="10" xfId="1" applyNumberFormat="1" applyFont="1" applyFill="1" applyBorder="1"/>
    <xf numFmtId="165" fontId="0" fillId="33" borderId="22" xfId="1" applyNumberFormat="1" applyFont="1" applyFill="1" applyBorder="1"/>
    <xf numFmtId="0" fontId="0" fillId="33" borderId="0" xfId="0" applyFont="1" applyFill="1"/>
    <xf numFmtId="0" fontId="0" fillId="33" borderId="17" xfId="0" applyFont="1" applyFill="1" applyBorder="1"/>
    <xf numFmtId="0" fontId="0" fillId="33" borderId="19" xfId="0" applyFont="1" applyFill="1" applyBorder="1" applyAlignment="1">
      <alignment horizontal="center"/>
    </xf>
    <xf numFmtId="0" fontId="0" fillId="33" borderId="20" xfId="0" applyFont="1" applyFill="1" applyBorder="1"/>
    <xf numFmtId="0" fontId="0" fillId="33" borderId="26" xfId="0" applyFont="1" applyFill="1" applyBorder="1" applyAlignment="1">
      <alignment horizontal="center"/>
    </xf>
    <xf numFmtId="0" fontId="0" fillId="33" borderId="21" xfId="0" applyFont="1" applyFill="1" applyBorder="1"/>
    <xf numFmtId="0" fontId="0" fillId="33" borderId="23" xfId="0" applyFont="1" applyFill="1" applyBorder="1" applyAlignment="1">
      <alignment horizontal="center"/>
    </xf>
    <xf numFmtId="0" fontId="0" fillId="0" borderId="30" xfId="0" applyBorder="1" applyProtection="1">
      <protection hidden="1"/>
    </xf>
    <xf numFmtId="0" fontId="0" fillId="0" borderId="30" xfId="0" applyBorder="1"/>
    <xf numFmtId="0" fontId="0" fillId="33" borderId="0" xfId="0" applyFill="1" applyAlignment="1">
      <alignment vertical="center"/>
    </xf>
    <xf numFmtId="0" fontId="19" fillId="0" borderId="30" xfId="0" applyFont="1" applyBorder="1" applyAlignment="1" applyProtection="1">
      <alignment horizontal="center"/>
      <protection hidden="1"/>
    </xf>
    <xf numFmtId="0" fontId="20" fillId="0" borderId="30" xfId="44" applyFont="1" applyBorder="1" applyProtection="1">
      <protection locked="0"/>
    </xf>
    <xf numFmtId="0" fontId="20" fillId="0" borderId="30" xfId="44" applyFont="1" applyBorder="1" applyAlignment="1" applyProtection="1">
      <alignment wrapText="1"/>
      <protection locked="0"/>
    </xf>
    <xf numFmtId="0" fontId="20" fillId="0" borderId="30" xfId="44" applyFont="1" applyBorder="1" applyAlignment="1" applyProtection="1">
      <alignment vertical="center" wrapText="1"/>
      <protection locked="0"/>
    </xf>
    <xf numFmtId="0" fontId="0" fillId="33" borderId="22" xfId="0" applyFill="1" applyBorder="1"/>
    <xf numFmtId="165" fontId="0" fillId="0" borderId="10" xfId="1" applyNumberFormat="1" applyFont="1" applyBorder="1"/>
    <xf numFmtId="0" fontId="0" fillId="33" borderId="31" xfId="0" applyFill="1" applyBorder="1"/>
    <xf numFmtId="164" fontId="0" fillId="33" borderId="32" xfId="1" applyNumberFormat="1" applyFont="1" applyFill="1" applyBorder="1"/>
    <xf numFmtId="0" fontId="16" fillId="35" borderId="33" xfId="0" applyFont="1" applyFill="1" applyBorder="1" applyAlignment="1">
      <alignment horizontal="center" vertical="center"/>
    </xf>
    <xf numFmtId="0" fontId="16" fillId="35" borderId="34" xfId="0" applyFont="1" applyFill="1" applyBorder="1" applyAlignment="1">
      <alignment horizontal="center" vertical="center"/>
    </xf>
    <xf numFmtId="0" fontId="0" fillId="33" borderId="20" xfId="0" applyFill="1" applyBorder="1" applyAlignment="1">
      <alignment vertical="center"/>
    </xf>
    <xf numFmtId="164" fontId="0" fillId="33" borderId="10" xfId="1" applyNumberFormat="1" applyFont="1" applyFill="1" applyBorder="1" applyAlignment="1">
      <alignment vertical="center"/>
    </xf>
    <xf numFmtId="165" fontId="0" fillId="0" borderId="22" xfId="1" applyNumberFormat="1" applyFont="1" applyBorder="1" applyAlignment="1">
      <alignment horizontal="center" vertical="center"/>
    </xf>
    <xf numFmtId="0" fontId="16" fillId="35" borderId="35" xfId="0" applyFont="1" applyFill="1" applyBorder="1" applyAlignment="1">
      <alignment horizontal="center" vertical="center" wrapText="1"/>
    </xf>
    <xf numFmtId="0" fontId="0" fillId="33" borderId="17" xfId="0" applyFill="1" applyBorder="1" applyAlignment="1">
      <alignment vertical="center"/>
    </xf>
    <xf numFmtId="164" fontId="0" fillId="33" borderId="18" xfId="1" applyNumberFormat="1" applyFont="1" applyFill="1" applyBorder="1" applyAlignment="1">
      <alignment vertical="center"/>
    </xf>
    <xf numFmtId="0" fontId="0" fillId="33" borderId="21" xfId="0" applyFill="1" applyBorder="1" applyAlignment="1">
      <alignment vertical="center" wrapText="1"/>
    </xf>
    <xf numFmtId="0" fontId="0" fillId="33" borderId="30" xfId="0" applyFill="1" applyBorder="1" applyProtection="1">
      <protection hidden="1"/>
    </xf>
    <xf numFmtId="0" fontId="0" fillId="33" borderId="30" xfId="0" applyFill="1" applyBorder="1"/>
    <xf numFmtId="9" fontId="0" fillId="33" borderId="10" xfId="2" applyNumberFormat="1" applyFont="1" applyFill="1" applyBorder="1"/>
    <xf numFmtId="9" fontId="0" fillId="33" borderId="18" xfId="2" applyNumberFormat="1" applyFont="1" applyFill="1" applyBorder="1"/>
    <xf numFmtId="9" fontId="0" fillId="33" borderId="22" xfId="2" applyNumberFormat="1" applyFont="1" applyFill="1" applyBorder="1"/>
    <xf numFmtId="9" fontId="0" fillId="0" borderId="0" xfId="2" applyFont="1"/>
    <xf numFmtId="9" fontId="0" fillId="0" borderId="10" xfId="2" applyFont="1" applyBorder="1"/>
    <xf numFmtId="0" fontId="0" fillId="0" borderId="17" xfId="0" applyBorder="1"/>
    <xf numFmtId="165" fontId="0" fillId="0" borderId="18" xfId="1" applyNumberFormat="1" applyFont="1" applyBorder="1"/>
    <xf numFmtId="9" fontId="0" fillId="0" borderId="18" xfId="2" applyFont="1" applyBorder="1"/>
    <xf numFmtId="0" fontId="0" fillId="0" borderId="19" xfId="0" applyBorder="1" applyAlignment="1">
      <alignment horizontal="center"/>
    </xf>
    <xf numFmtId="0" fontId="0" fillId="0" borderId="20" xfId="0" applyBorder="1"/>
    <xf numFmtId="0" fontId="0" fillId="0" borderId="26" xfId="0" applyBorder="1" applyAlignment="1">
      <alignment horizontal="center"/>
    </xf>
    <xf numFmtId="0" fontId="0" fillId="0" borderId="21" xfId="0" applyBorder="1"/>
    <xf numFmtId="165" fontId="0" fillId="0" borderId="22" xfId="1" applyNumberFormat="1" applyFont="1" applyBorder="1"/>
    <xf numFmtId="9" fontId="0" fillId="0" borderId="22" xfId="2" applyFont="1" applyBorder="1"/>
    <xf numFmtId="0" fontId="0" fillId="0" borderId="23" xfId="0" applyBorder="1" applyAlignment="1">
      <alignment horizontal="center"/>
    </xf>
    <xf numFmtId="43" fontId="0" fillId="33" borderId="22" xfId="1" applyFont="1" applyFill="1" applyBorder="1"/>
    <xf numFmtId="43" fontId="0" fillId="33" borderId="18" xfId="1" applyFont="1" applyFill="1" applyBorder="1" applyAlignment="1">
      <alignment vertical="center"/>
    </xf>
    <xf numFmtId="43" fontId="0" fillId="33" borderId="10" xfId="1" applyFont="1" applyFill="1" applyBorder="1" applyAlignment="1">
      <alignment vertical="center"/>
    </xf>
    <xf numFmtId="43" fontId="0" fillId="33" borderId="22" xfId="1" applyFont="1" applyFill="1" applyBorder="1" applyAlignment="1">
      <alignment vertical="center"/>
    </xf>
    <xf numFmtId="43" fontId="0" fillId="0" borderId="10" xfId="1" applyFont="1" applyBorder="1"/>
    <xf numFmtId="43" fontId="0" fillId="0" borderId="18" xfId="1" applyFont="1" applyBorder="1"/>
    <xf numFmtId="43" fontId="0" fillId="0" borderId="22" xfId="1" applyFont="1" applyBorder="1"/>
    <xf numFmtId="0" fontId="0" fillId="33" borderId="21" xfId="0" applyFill="1" applyBorder="1" applyAlignment="1">
      <alignment vertical="center"/>
    </xf>
    <xf numFmtId="164" fontId="0" fillId="33" borderId="22" xfId="1" applyNumberFormat="1" applyFont="1" applyFill="1" applyBorder="1" applyAlignment="1">
      <alignment vertical="center"/>
    </xf>
    <xf numFmtId="9" fontId="0" fillId="33" borderId="26" xfId="2" applyNumberFormat="1" applyFont="1" applyFill="1" applyBorder="1"/>
    <xf numFmtId="9" fontId="0" fillId="33" borderId="23" xfId="2" applyNumberFormat="1" applyFont="1" applyFill="1" applyBorder="1"/>
    <xf numFmtId="9" fontId="0" fillId="33" borderId="24" xfId="2" applyNumberFormat="1" applyFont="1" applyFill="1" applyBorder="1"/>
    <xf numFmtId="9" fontId="0" fillId="33" borderId="19" xfId="2" applyFont="1" applyFill="1" applyBorder="1"/>
    <xf numFmtId="9" fontId="0" fillId="33" borderId="26" xfId="2" applyFont="1" applyFill="1" applyBorder="1"/>
    <xf numFmtId="9" fontId="0" fillId="33" borderId="23" xfId="2" applyFont="1" applyFill="1" applyBorder="1"/>
    <xf numFmtId="9" fontId="0" fillId="33" borderId="19" xfId="2" applyNumberFormat="1" applyFont="1" applyFill="1" applyBorder="1" applyAlignment="1">
      <alignment vertical="center"/>
    </xf>
    <xf numFmtId="9" fontId="0" fillId="33" borderId="26" xfId="2" applyNumberFormat="1" applyFont="1" applyFill="1" applyBorder="1" applyAlignment="1">
      <alignment vertical="center"/>
    </xf>
    <xf numFmtId="9" fontId="0" fillId="33" borderId="23" xfId="2" applyNumberFormat="1" applyFont="1" applyFill="1" applyBorder="1" applyAlignment="1">
      <alignment vertical="center"/>
    </xf>
    <xf numFmtId="9" fontId="0" fillId="33" borderId="19" xfId="2" applyNumberFormat="1" applyFont="1" applyFill="1" applyBorder="1"/>
    <xf numFmtId="9" fontId="0" fillId="33" borderId="18" xfId="2" applyNumberFormat="1" applyFont="1" applyFill="1" applyBorder="1" applyAlignment="1">
      <alignment horizontal="center"/>
    </xf>
    <xf numFmtId="9" fontId="0" fillId="33" borderId="10" xfId="2" applyNumberFormat="1" applyFont="1" applyFill="1" applyBorder="1" applyAlignment="1">
      <alignment horizontal="center"/>
    </xf>
    <xf numFmtId="9" fontId="0" fillId="33" borderId="22" xfId="2" applyNumberFormat="1" applyFont="1" applyFill="1" applyBorder="1" applyAlignment="1">
      <alignment horizontal="center"/>
    </xf>
    <xf numFmtId="9" fontId="0" fillId="33" borderId="19" xfId="2" applyNumberFormat="1" applyFont="1" applyFill="1" applyBorder="1" applyAlignment="1">
      <alignment horizontal="center" vertical="center"/>
    </xf>
    <xf numFmtId="9" fontId="0" fillId="33" borderId="26" xfId="2" applyNumberFormat="1" applyFont="1" applyFill="1" applyBorder="1" applyAlignment="1">
      <alignment horizontal="center" vertical="center"/>
    </xf>
    <xf numFmtId="9" fontId="0" fillId="33" borderId="23" xfId="2" applyNumberFormat="1" applyFont="1" applyFill="1" applyBorder="1" applyAlignment="1">
      <alignment horizontal="center" vertical="center"/>
    </xf>
    <xf numFmtId="9" fontId="0" fillId="0" borderId="19" xfId="2" applyFont="1" applyBorder="1"/>
    <xf numFmtId="9" fontId="0" fillId="0" borderId="26" xfId="2" applyFont="1" applyBorder="1"/>
    <xf numFmtId="9" fontId="0" fillId="0" borderId="23" xfId="2" applyFont="1" applyBorder="1"/>
    <xf numFmtId="164" fontId="0" fillId="0" borderId="0" xfId="0" applyNumberFormat="1"/>
    <xf numFmtId="10" fontId="0" fillId="33" borderId="26" xfId="2" applyNumberFormat="1" applyFont="1" applyFill="1" applyBorder="1"/>
    <xf numFmtId="10" fontId="0" fillId="33" borderId="23" xfId="2" applyNumberFormat="1" applyFont="1" applyFill="1" applyBorder="1"/>
    <xf numFmtId="1" fontId="0" fillId="33" borderId="10" xfId="1" applyNumberFormat="1" applyFont="1" applyFill="1" applyBorder="1"/>
    <xf numFmtId="1" fontId="0" fillId="33" borderId="18" xfId="1" applyNumberFormat="1" applyFont="1" applyFill="1" applyBorder="1"/>
    <xf numFmtId="10" fontId="0" fillId="33" borderId="19" xfId="2" applyNumberFormat="1" applyFont="1" applyFill="1" applyBorder="1"/>
    <xf numFmtId="1" fontId="0" fillId="33" borderId="22" xfId="1" applyNumberFormat="1" applyFont="1" applyFill="1" applyBorder="1"/>
    <xf numFmtId="164" fontId="0" fillId="33" borderId="32" xfId="1" applyNumberFormat="1" applyFont="1" applyFill="1" applyBorder="1" applyAlignment="1">
      <alignment horizontal="right"/>
    </xf>
    <xf numFmtId="164" fontId="0" fillId="33" borderId="10" xfId="1" applyNumberFormat="1" applyFont="1" applyFill="1" applyBorder="1" applyAlignment="1">
      <alignment horizontal="right"/>
    </xf>
    <xf numFmtId="164" fontId="0" fillId="33" borderId="22" xfId="1" applyNumberFormat="1" applyFont="1" applyFill="1" applyBorder="1" applyAlignment="1">
      <alignment horizontal="right"/>
    </xf>
    <xf numFmtId="10" fontId="0" fillId="33" borderId="26" xfId="2" applyNumberFormat="1" applyFont="1" applyFill="1" applyBorder="1" applyAlignment="1">
      <alignment horizontal="right"/>
    </xf>
    <xf numFmtId="10" fontId="0" fillId="33" borderId="23" xfId="2" applyNumberFormat="1" applyFont="1" applyFill="1" applyBorder="1" applyAlignment="1">
      <alignment horizontal="right"/>
    </xf>
    <xf numFmtId="1" fontId="0" fillId="33" borderId="18" xfId="1" applyNumberFormat="1" applyFont="1" applyFill="1" applyBorder="1" applyAlignment="1">
      <alignment horizontal="right"/>
    </xf>
    <xf numFmtId="1" fontId="0" fillId="33" borderId="10" xfId="1" applyNumberFormat="1" applyFont="1" applyFill="1" applyBorder="1" applyAlignment="1">
      <alignment horizontal="right"/>
    </xf>
    <xf numFmtId="1" fontId="0" fillId="33" borderId="22" xfId="1" applyNumberFormat="1" applyFont="1" applyFill="1" applyBorder="1" applyAlignment="1">
      <alignment horizontal="right"/>
    </xf>
    <xf numFmtId="165" fontId="0" fillId="0" borderId="18" xfId="1" applyNumberFormat="1" applyFont="1" applyBorder="1" applyAlignment="1">
      <alignment horizontal="right"/>
    </xf>
    <xf numFmtId="165" fontId="0" fillId="0" borderId="10" xfId="1" applyNumberFormat="1" applyFont="1" applyBorder="1" applyAlignment="1">
      <alignment horizontal="right"/>
    </xf>
    <xf numFmtId="165" fontId="0" fillId="0" borderId="22" xfId="1" applyNumberFormat="1" applyFont="1" applyBorder="1" applyAlignment="1">
      <alignment horizontal="right"/>
    </xf>
    <xf numFmtId="0" fontId="0" fillId="33" borderId="10" xfId="0" applyFill="1" applyBorder="1" applyAlignment="1">
      <alignment vertical="center"/>
    </xf>
    <xf numFmtId="164" fontId="0" fillId="33" borderId="26" xfId="1" applyNumberFormat="1" applyFont="1" applyFill="1" applyBorder="1" applyAlignment="1">
      <alignment vertical="center"/>
    </xf>
    <xf numFmtId="0" fontId="0" fillId="33" borderId="22" xfId="0" applyFill="1" applyBorder="1" applyAlignment="1">
      <alignment vertical="center" wrapText="1"/>
    </xf>
    <xf numFmtId="164" fontId="0" fillId="33" borderId="23" xfId="1" applyNumberFormat="1" applyFont="1" applyFill="1" applyBorder="1" applyAlignment="1">
      <alignment vertical="center"/>
    </xf>
    <xf numFmtId="0" fontId="0" fillId="33" borderId="32" xfId="0" applyFill="1" applyBorder="1" applyAlignment="1">
      <alignment vertical="center"/>
    </xf>
    <xf numFmtId="164" fontId="0" fillId="33" borderId="24" xfId="1" applyNumberFormat="1" applyFont="1" applyFill="1" applyBorder="1" applyAlignment="1">
      <alignment vertical="center"/>
    </xf>
    <xf numFmtId="0" fontId="16" fillId="33" borderId="21" xfId="0" applyFont="1" applyFill="1" applyBorder="1"/>
    <xf numFmtId="164" fontId="16" fillId="33" borderId="22" xfId="1" applyNumberFormat="1" applyFont="1" applyFill="1" applyBorder="1"/>
    <xf numFmtId="9" fontId="16" fillId="33" borderId="25" xfId="2" applyNumberFormat="1" applyFont="1" applyFill="1" applyBorder="1"/>
    <xf numFmtId="0" fontId="16" fillId="0" borderId="21" xfId="0" applyFont="1" applyBorder="1"/>
    <xf numFmtId="165" fontId="16" fillId="0" borderId="22" xfId="0" applyNumberFormat="1" applyFont="1" applyBorder="1"/>
    <xf numFmtId="9" fontId="16" fillId="0" borderId="23" xfId="2" applyFont="1" applyBorder="1"/>
    <xf numFmtId="0" fontId="16" fillId="33" borderId="0" xfId="0" applyFont="1" applyFill="1" applyBorder="1"/>
    <xf numFmtId="164" fontId="16" fillId="33" borderId="0" xfId="1" applyNumberFormat="1" applyFont="1" applyFill="1" applyBorder="1"/>
    <xf numFmtId="9" fontId="16" fillId="33" borderId="0" xfId="2" applyNumberFormat="1" applyFont="1" applyFill="1" applyBorder="1"/>
    <xf numFmtId="9" fontId="0" fillId="33" borderId="19" xfId="2" applyFont="1" applyFill="1" applyBorder="1" applyAlignment="1">
      <alignment horizontal="right"/>
    </xf>
    <xf numFmtId="9" fontId="0" fillId="33" borderId="26" xfId="2" applyFont="1" applyFill="1" applyBorder="1" applyAlignment="1">
      <alignment horizontal="right"/>
    </xf>
    <xf numFmtId="9" fontId="0" fillId="33" borderId="23" xfId="2" applyFont="1" applyFill="1" applyBorder="1" applyAlignment="1">
      <alignment horizontal="right"/>
    </xf>
    <xf numFmtId="165" fontId="0" fillId="33" borderId="18" xfId="1" applyNumberFormat="1" applyFont="1" applyFill="1" applyBorder="1" applyAlignment="1">
      <alignment horizontal="right"/>
    </xf>
    <xf numFmtId="165" fontId="0" fillId="33" borderId="10" xfId="1" applyNumberFormat="1" applyFont="1" applyFill="1" applyBorder="1" applyAlignment="1">
      <alignment horizontal="right"/>
    </xf>
    <xf numFmtId="165" fontId="0" fillId="33" borderId="22" xfId="1" applyNumberFormat="1" applyFont="1" applyFill="1" applyBorder="1" applyAlignment="1">
      <alignment horizontal="right"/>
    </xf>
    <xf numFmtId="0" fontId="0" fillId="33" borderId="32" xfId="0" applyFill="1" applyBorder="1"/>
    <xf numFmtId="9" fontId="0" fillId="33" borderId="24" xfId="2" applyFont="1" applyFill="1" applyBorder="1"/>
    <xf numFmtId="165" fontId="0" fillId="33" borderId="32" xfId="1" applyNumberFormat="1" applyFont="1" applyFill="1" applyBorder="1"/>
    <xf numFmtId="0" fontId="0" fillId="0" borderId="10" xfId="0" applyBorder="1"/>
    <xf numFmtId="0" fontId="0" fillId="0" borderId="31" xfId="0" applyBorder="1"/>
    <xf numFmtId="0" fontId="0" fillId="0" borderId="32" xfId="0" applyBorder="1"/>
    <xf numFmtId="165" fontId="0" fillId="0" borderId="32" xfId="1" applyNumberFormat="1" applyFont="1" applyBorder="1"/>
    <xf numFmtId="0" fontId="19" fillId="0" borderId="30" xfId="0" applyFont="1" applyBorder="1" applyAlignment="1" applyProtection="1">
      <alignment horizontal="center" vertical="center"/>
      <protection hidden="1"/>
    </xf>
    <xf numFmtId="165" fontId="0" fillId="33" borderId="38" xfId="1" applyNumberFormat="1" applyFont="1" applyFill="1" applyBorder="1"/>
    <xf numFmtId="0" fontId="16" fillId="33" borderId="0" xfId="0" applyFont="1" applyFill="1" applyAlignment="1">
      <alignment horizontal="center"/>
    </xf>
    <xf numFmtId="0" fontId="0" fillId="33" borderId="0" xfId="0" applyFill="1" applyBorder="1"/>
    <xf numFmtId="0" fontId="0" fillId="33" borderId="28" xfId="0" applyFill="1" applyBorder="1"/>
    <xf numFmtId="164" fontId="0" fillId="33" borderId="29" xfId="1" applyNumberFormat="1" applyFont="1" applyFill="1" applyBorder="1"/>
    <xf numFmtId="0" fontId="16" fillId="35" borderId="40" xfId="0" applyFont="1" applyFill="1" applyBorder="1" applyAlignment="1">
      <alignment horizontal="center"/>
    </xf>
    <xf numFmtId="0" fontId="16" fillId="35" borderId="38" xfId="0" applyFont="1" applyFill="1" applyBorder="1" applyAlignment="1">
      <alignment horizontal="center"/>
    </xf>
    <xf numFmtId="0" fontId="0" fillId="0" borderId="28" xfId="0" applyBorder="1"/>
    <xf numFmtId="0" fontId="0" fillId="0" borderId="29" xfId="0" applyBorder="1"/>
    <xf numFmtId="165" fontId="0" fillId="0" borderId="29" xfId="1" applyNumberFormat="1" applyFont="1" applyBorder="1"/>
    <xf numFmtId="9" fontId="0" fillId="33" borderId="22" xfId="2" applyNumberFormat="1" applyFont="1" applyFill="1" applyBorder="1" applyAlignment="1">
      <alignment horizontal="center" vertical="center"/>
    </xf>
    <xf numFmtId="165" fontId="0" fillId="0" borderId="0" xfId="0" applyNumberFormat="1"/>
    <xf numFmtId="0" fontId="0" fillId="33" borderId="0" xfId="0" applyFill="1" applyBorder="1" applyAlignment="1">
      <alignment vertical="center"/>
    </xf>
    <xf numFmtId="0" fontId="0" fillId="0" borderId="0" xfId="0" applyBorder="1" applyAlignment="1">
      <alignment vertical="center"/>
    </xf>
    <xf numFmtId="9" fontId="0" fillId="33" borderId="25" xfId="2" applyFont="1" applyFill="1" applyBorder="1"/>
    <xf numFmtId="0" fontId="16" fillId="35" borderId="18" xfId="0" applyFont="1" applyFill="1" applyBorder="1" applyAlignment="1">
      <alignment horizontal="center" vertical="center" wrapText="1"/>
    </xf>
    <xf numFmtId="0" fontId="16" fillId="35" borderId="22" xfId="0" applyFont="1" applyFill="1" applyBorder="1" applyAlignment="1">
      <alignment horizontal="center" vertical="center" wrapText="1"/>
    </xf>
    <xf numFmtId="0" fontId="16" fillId="35" borderId="19" xfId="0" applyFont="1" applyFill="1" applyBorder="1" applyAlignment="1">
      <alignment horizontal="center" vertical="center" wrapText="1"/>
    </xf>
    <xf numFmtId="0" fontId="16" fillId="35" borderId="23" xfId="0" applyFont="1" applyFill="1" applyBorder="1" applyAlignment="1">
      <alignment horizontal="center" vertical="center" wrapText="1"/>
    </xf>
    <xf numFmtId="0" fontId="13" fillId="34" borderId="11" xfId="0" applyFont="1" applyFill="1" applyBorder="1" applyAlignment="1">
      <alignment horizontal="center" vertical="center" wrapText="1"/>
    </xf>
    <xf numFmtId="0" fontId="13" fillId="34" borderId="12" xfId="0" applyFont="1" applyFill="1" applyBorder="1" applyAlignment="1">
      <alignment horizontal="center" vertical="center" wrapText="1"/>
    </xf>
    <xf numFmtId="0" fontId="13" fillId="34" borderId="13" xfId="0" applyFont="1" applyFill="1" applyBorder="1" applyAlignment="1">
      <alignment horizontal="center" vertical="center" wrapText="1"/>
    </xf>
    <xf numFmtId="0" fontId="13" fillId="34" borderId="14"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13" fillId="34" borderId="16" xfId="0" applyFont="1" applyFill="1" applyBorder="1" applyAlignment="1">
      <alignment horizontal="center" vertical="center" wrapText="1"/>
    </xf>
    <xf numFmtId="0" fontId="16" fillId="35" borderId="17" xfId="0" applyFont="1" applyFill="1" applyBorder="1" applyAlignment="1">
      <alignment horizontal="center" vertical="center"/>
    </xf>
    <xf numFmtId="0" fontId="16" fillId="35" borderId="21" xfId="0" applyFont="1" applyFill="1" applyBorder="1" applyAlignment="1">
      <alignment horizontal="center" vertical="center"/>
    </xf>
    <xf numFmtId="0" fontId="16" fillId="35" borderId="18" xfId="0" applyFont="1" applyFill="1" applyBorder="1" applyAlignment="1">
      <alignment horizontal="center" vertical="center"/>
    </xf>
    <xf numFmtId="0" fontId="16" fillId="35" borderId="22" xfId="0" applyFont="1" applyFill="1" applyBorder="1" applyAlignment="1">
      <alignment horizontal="center" vertical="center"/>
    </xf>
    <xf numFmtId="0" fontId="16" fillId="33" borderId="0" xfId="0" applyFont="1" applyFill="1" applyAlignment="1">
      <alignment horizontal="center"/>
    </xf>
    <xf numFmtId="0" fontId="16" fillId="35" borderId="28" xfId="0" applyFont="1" applyFill="1" applyBorder="1" applyAlignment="1">
      <alignment horizontal="center" vertical="center"/>
    </xf>
    <xf numFmtId="0" fontId="16" fillId="35" borderId="29" xfId="0" applyFont="1" applyFill="1" applyBorder="1" applyAlignment="1">
      <alignment horizontal="center" vertical="center"/>
    </xf>
    <xf numFmtId="0" fontId="0" fillId="0" borderId="10" xfId="0" applyBorder="1" applyAlignment="1">
      <alignment horizontal="center" vertical="center"/>
    </xf>
    <xf numFmtId="0" fontId="0" fillId="33" borderId="10" xfId="0" applyFill="1" applyBorder="1" applyAlignment="1">
      <alignment horizontal="center" vertical="center"/>
    </xf>
    <xf numFmtId="0" fontId="0" fillId="33" borderId="39" xfId="0" applyFill="1" applyBorder="1" applyAlignment="1">
      <alignment horizontal="center" vertical="center"/>
    </xf>
    <xf numFmtId="0" fontId="0" fillId="33" borderId="41" xfId="0" applyFill="1" applyBorder="1" applyAlignment="1">
      <alignment horizontal="center" vertical="center"/>
    </xf>
    <xf numFmtId="0" fontId="0" fillId="33" borderId="31" xfId="0" applyFill="1" applyBorder="1" applyAlignment="1">
      <alignment horizontal="center" vertical="center"/>
    </xf>
    <xf numFmtId="0" fontId="16" fillId="35" borderId="19" xfId="0" applyFont="1" applyFill="1" applyBorder="1" applyAlignment="1">
      <alignment horizontal="center" wrapText="1"/>
    </xf>
    <xf numFmtId="0" fontId="16" fillId="35" borderId="23" xfId="0" applyFont="1" applyFill="1" applyBorder="1" applyAlignment="1">
      <alignment horizontal="center" wrapText="1"/>
    </xf>
    <xf numFmtId="0" fontId="16" fillId="35" borderId="27" xfId="0" applyFont="1" applyFill="1" applyBorder="1" applyAlignment="1">
      <alignment horizontal="center" wrapText="1"/>
    </xf>
    <xf numFmtId="0" fontId="13" fillId="34" borderId="17" xfId="0" applyFont="1" applyFill="1" applyBorder="1" applyAlignment="1">
      <alignment horizontal="center" vertical="center" wrapText="1"/>
    </xf>
    <xf numFmtId="0" fontId="13" fillId="34" borderId="18"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0" fontId="13" fillId="34" borderId="22" xfId="0" applyFont="1" applyFill="1" applyBorder="1" applyAlignment="1">
      <alignment horizontal="center" vertical="center" wrapText="1"/>
    </xf>
    <xf numFmtId="0" fontId="13" fillId="34" borderId="23" xfId="0" applyFont="1" applyFill="1" applyBorder="1" applyAlignment="1">
      <alignment horizontal="center" vertical="center" wrapText="1"/>
    </xf>
    <xf numFmtId="0" fontId="16" fillId="35" borderId="29" xfId="0" applyFont="1" applyFill="1" applyBorder="1" applyAlignment="1">
      <alignment horizontal="center" vertical="center" wrapText="1"/>
    </xf>
    <xf numFmtId="0" fontId="16" fillId="35" borderId="27" xfId="0" applyFont="1" applyFill="1" applyBorder="1" applyAlignment="1">
      <alignment horizontal="center" vertical="center" wrapText="1"/>
    </xf>
    <xf numFmtId="0" fontId="16" fillId="35" borderId="36" xfId="0" applyFont="1" applyFill="1" applyBorder="1" applyAlignment="1">
      <alignment horizontal="center" vertical="center" wrapText="1"/>
    </xf>
    <xf numFmtId="0" fontId="16" fillId="35" borderId="25" xfId="0" applyFont="1" applyFill="1" applyBorder="1" applyAlignment="1">
      <alignment horizontal="center" vertical="center" wrapText="1"/>
    </xf>
    <xf numFmtId="0" fontId="16" fillId="35" borderId="39" xfId="0" applyFont="1" applyFill="1" applyBorder="1" applyAlignment="1">
      <alignment horizontal="center" vertical="center"/>
    </xf>
    <xf numFmtId="0" fontId="16" fillId="35" borderId="40" xfId="0" applyFont="1" applyFill="1" applyBorder="1" applyAlignment="1">
      <alignment horizontal="center" vertical="center"/>
    </xf>
    <xf numFmtId="0" fontId="16" fillId="35" borderId="37" xfId="0" applyFont="1" applyFill="1" applyBorder="1" applyAlignment="1">
      <alignment horizontal="center" vertical="center"/>
    </xf>
    <xf numFmtId="0" fontId="16" fillId="35" borderId="38" xfId="0" applyFont="1" applyFill="1" applyBorder="1" applyAlignment="1">
      <alignment horizontal="center" vertical="center"/>
    </xf>
    <xf numFmtId="0" fontId="16" fillId="35" borderId="37" xfId="0" applyFont="1" applyFill="1" applyBorder="1" applyAlignment="1">
      <alignment horizontal="center" vertical="center" wrapText="1"/>
    </xf>
    <xf numFmtId="0" fontId="16" fillId="35" borderId="38" xfId="0" applyFont="1" applyFill="1" applyBorder="1" applyAlignment="1">
      <alignment horizontal="center" vertical="center" wrapText="1"/>
    </xf>
    <xf numFmtId="0" fontId="13" fillId="34" borderId="11" xfId="0" applyFont="1" applyFill="1" applyBorder="1" applyAlignment="1">
      <alignment horizontal="center" vertical="center"/>
    </xf>
    <xf numFmtId="0" fontId="13" fillId="34" borderId="12" xfId="0" applyFont="1" applyFill="1" applyBorder="1" applyAlignment="1">
      <alignment horizontal="center" vertical="center"/>
    </xf>
    <xf numFmtId="0" fontId="13" fillId="34" borderId="13" xfId="0" applyFont="1" applyFill="1" applyBorder="1" applyAlignment="1">
      <alignment horizontal="center" vertical="center"/>
    </xf>
    <xf numFmtId="0" fontId="13" fillId="34" borderId="14" xfId="0" applyFont="1" applyFill="1" applyBorder="1" applyAlignment="1">
      <alignment horizontal="center" vertical="center"/>
    </xf>
    <xf numFmtId="0" fontId="13" fillId="34" borderId="15" xfId="0" applyFont="1" applyFill="1" applyBorder="1" applyAlignment="1">
      <alignment horizontal="center" vertical="center"/>
    </xf>
    <xf numFmtId="0" fontId="13" fillId="34" borderId="16" xfId="0" applyFont="1" applyFill="1" applyBorder="1" applyAlignment="1">
      <alignment horizontal="center" vertical="center"/>
    </xf>
    <xf numFmtId="0" fontId="16" fillId="35" borderId="18" xfId="0" applyFont="1" applyFill="1" applyBorder="1" applyAlignment="1">
      <alignment horizontal="center" wrapText="1"/>
    </xf>
    <xf numFmtId="0" fontId="16" fillId="35" borderId="29" xfId="0" applyFont="1" applyFill="1" applyBorder="1" applyAlignment="1">
      <alignment horizontal="center" wrapText="1"/>
    </xf>
    <xf numFmtId="0" fontId="16" fillId="35" borderId="22" xfId="0" applyFont="1" applyFill="1" applyBorder="1" applyAlignment="1">
      <alignment horizontal="center" wrapText="1"/>
    </xf>
    <xf numFmtId="0" fontId="13" fillId="34" borderId="17" xfId="0" applyFont="1" applyFill="1" applyBorder="1" applyAlignment="1">
      <alignment horizontal="center" vertical="center"/>
    </xf>
    <xf numFmtId="0" fontId="13" fillId="34" borderId="18" xfId="0" applyFont="1" applyFill="1" applyBorder="1" applyAlignment="1">
      <alignment horizontal="center" vertical="center"/>
    </xf>
    <xf numFmtId="0" fontId="13" fillId="34" borderId="19" xfId="0" applyFont="1" applyFill="1" applyBorder="1" applyAlignment="1">
      <alignment horizontal="center" vertical="center"/>
    </xf>
    <xf numFmtId="0" fontId="13" fillId="34" borderId="21" xfId="0" applyFont="1" applyFill="1" applyBorder="1" applyAlignment="1">
      <alignment horizontal="center" vertical="center"/>
    </xf>
    <xf numFmtId="0" fontId="13" fillId="34" borderId="22" xfId="0" applyFont="1" applyFill="1" applyBorder="1" applyAlignment="1">
      <alignment horizontal="center" vertical="center"/>
    </xf>
    <xf numFmtId="0" fontId="13" fillId="34" borderId="23" xfId="0" applyFont="1" applyFill="1" applyBorder="1" applyAlignment="1">
      <alignment horizontal="center" vertical="center"/>
    </xf>
    <xf numFmtId="0" fontId="0" fillId="33" borderId="20" xfId="0" applyFill="1" applyBorder="1" applyAlignment="1">
      <alignment horizontal="center" vertical="center"/>
    </xf>
    <xf numFmtId="0" fontId="0" fillId="33" borderId="21" xfId="0" applyFill="1" applyBorder="1" applyAlignment="1">
      <alignment horizontal="center" vertical="center"/>
    </xf>
    <xf numFmtId="0" fontId="13" fillId="34" borderId="42" xfId="0" applyFont="1" applyFill="1" applyBorder="1" applyAlignment="1">
      <alignment horizontal="center"/>
    </xf>
    <xf numFmtId="0" fontId="13" fillId="34" borderId="43" xfId="0" applyFont="1" applyFill="1" applyBorder="1" applyAlignment="1">
      <alignment horizontal="center"/>
    </xf>
    <xf numFmtId="0" fontId="16" fillId="35" borderId="17" xfId="0" applyFont="1" applyFill="1" applyBorder="1" applyAlignment="1">
      <alignment horizontal="center" vertical="center" wrapText="1"/>
    </xf>
    <xf numFmtId="0" fontId="16" fillId="35" borderId="21" xfId="0" applyFont="1" applyFill="1" applyBorder="1" applyAlignment="1">
      <alignment horizontal="center" vertical="center" wrapText="1"/>
    </xf>
  </cellXfs>
  <cellStyles count="45">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4" builtinId="8"/>
    <cellStyle name="Incorrecto" xfId="9" builtinId="27" customBuiltin="1"/>
    <cellStyle name="Millares" xfId="1" builtinId="3"/>
    <cellStyle name="Neutral" xfId="10" builtinId="28" customBuiltin="1"/>
    <cellStyle name="Normal" xfId="0" builtinId="0"/>
    <cellStyle name="Notas" xfId="17" builtinId="10" customBuiltin="1"/>
    <cellStyle name="Porcentaje" xfId="2" builtinId="5"/>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s-CO"/>
              <a:t>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Hoja1!$D$22</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Hoja1!$B$24:$B$35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Hoja1!$D$24:$D$35</c:f>
              <c:numCache>
                <c:formatCode>_(* #,##0_);_(* \(#,##0\);_(* "-"??_);_(@_)</c:formatCode>
                <c:ptCount val="12"/>
                <c:pt idx="0">
                  <c:v>4729.41</c:v>
                </c:pt>
                <c:pt idx="1">
                  <c:v>5005</c:v>
                </c:pt>
                <c:pt idx="2">
                  <c:v>5297.53</c:v>
                </c:pt>
                <c:pt idx="3">
                  <c:v>4678.8100000000004</c:v>
                </c:pt>
                <c:pt idx="4">
                  <c:v>3347.53</c:v>
                </c:pt>
                <c:pt idx="5">
                  <c:v>5695.6</c:v>
                </c:pt>
                <c:pt idx="6">
                  <c:v>6521.5</c:v>
                </c:pt>
                <c:pt idx="7">
                  <c:v>4810.0600000000004</c:v>
                </c:pt>
                <c:pt idx="8">
                  <c:v>5229.62</c:v>
                </c:pt>
                <c:pt idx="9">
                  <c:v>6265.5</c:v>
                </c:pt>
                <c:pt idx="10">
                  <c:v>4633.9799999999996</c:v>
                </c:pt>
                <c:pt idx="11">
                  <c:v>4691.71</c:v>
                </c:pt>
              </c:numCache>
            </c:numRef>
          </c:val>
          <c:extLst>
            <c:ext xmlns:c16="http://schemas.microsoft.com/office/drawing/2014/chart" uri="{C3380CC4-5D6E-409C-BE32-E72D297353CC}">
              <c16:uniqueId val="{00000001-8E46-4013-BF12-312137066AB6}"/>
            </c:ext>
          </c:extLst>
        </c:ser>
        <c:ser>
          <c:idx val="2"/>
          <c:order val="1"/>
          <c:tx>
            <c:strRef>
              <c:f>Hoja1!$E$22</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Hoja1!$B$24:$B$35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Hoja1!$E$24:$E$35</c:f>
              <c:numCache>
                <c:formatCode>_(* #,##0_);_(* \(#,##0\);_(* "-"??_);_(@_)</c:formatCode>
                <c:ptCount val="12"/>
                <c:pt idx="0">
                  <c:v>4739.04</c:v>
                </c:pt>
                <c:pt idx="1">
                  <c:v>4735.5</c:v>
                </c:pt>
                <c:pt idx="2">
                  <c:v>5194.22</c:v>
                </c:pt>
                <c:pt idx="3">
                  <c:v>7651.65</c:v>
                </c:pt>
                <c:pt idx="4">
                  <c:v>4208.38</c:v>
                </c:pt>
                <c:pt idx="5">
                  <c:v>4193.1499999999996</c:v>
                </c:pt>
                <c:pt idx="6">
                  <c:v>4183.16</c:v>
                </c:pt>
                <c:pt idx="7">
                  <c:v>10076.950000000001</c:v>
                </c:pt>
                <c:pt idx="8">
                  <c:v>12383.25</c:v>
                </c:pt>
                <c:pt idx="9">
                  <c:v>12672.21</c:v>
                </c:pt>
                <c:pt idx="10">
                  <c:v>5792.04</c:v>
                </c:pt>
                <c:pt idx="11">
                  <c:v>18322.61</c:v>
                </c:pt>
              </c:numCache>
            </c:numRef>
          </c:val>
          <c:extLst>
            <c:ext xmlns:c16="http://schemas.microsoft.com/office/drawing/2014/chart" uri="{C3380CC4-5D6E-409C-BE32-E72D297353CC}">
              <c16:uniqueId val="{00000002-8E46-4013-BF12-312137066AB6}"/>
            </c:ext>
          </c:extLst>
        </c:ser>
        <c:dLbls>
          <c:showLegendKey val="0"/>
          <c:showVal val="0"/>
          <c:showCatName val="0"/>
          <c:showSerName val="0"/>
          <c:showPercent val="0"/>
          <c:showBubbleSize val="0"/>
        </c:dLbls>
        <c:gapWidth val="219"/>
        <c:overlap val="-27"/>
        <c:axId val="25822256"/>
        <c:axId val="330465648"/>
      </c:barChart>
      <c:lineChart>
        <c:grouping val="standard"/>
        <c:varyColors val="0"/>
        <c:ser>
          <c:idx val="3"/>
          <c:order val="2"/>
          <c:tx>
            <c:strRef>
              <c:f>Hoja1!$F$22</c:f>
              <c:strCache>
                <c:ptCount val="1"/>
                <c:pt idx="0">
                  <c:v>Variación Porcentual</c:v>
                </c:pt>
              </c:strCache>
            </c:strRef>
          </c:tx>
          <c:spPr>
            <a:ln w="28575" cap="rnd">
              <a:solidFill>
                <a:schemeClr val="accent6">
                  <a:lumMod val="60000"/>
                </a:schemeClr>
              </a:solidFill>
              <a:round/>
            </a:ln>
            <a:effectLst/>
          </c:spPr>
          <c:marker>
            <c:symbol val="none"/>
          </c:marker>
          <c:val>
            <c:numRef>
              <c:f>Hoja1!$F$24:$F$35</c:f>
              <c:numCache>
                <c:formatCode>0%</c:formatCode>
                <c:ptCount val="12"/>
                <c:pt idx="0">
                  <c:v>2.0361947896250232E-3</c:v>
                </c:pt>
                <c:pt idx="1">
                  <c:v>-5.3846153846153877E-2</c:v>
                </c:pt>
                <c:pt idx="2">
                  <c:v>-1.9501541284334345E-2</c:v>
                </c:pt>
                <c:pt idx="3">
                  <c:v>0.63538378348340685</c:v>
                </c:pt>
                <c:pt idx="4">
                  <c:v>0.2571597565966548</c:v>
                </c:pt>
                <c:pt idx="5">
                  <c:v>-0.26379134770700197</c:v>
                </c:pt>
                <c:pt idx="6">
                  <c:v>-0.35855861381583998</c:v>
                </c:pt>
                <c:pt idx="7">
                  <c:v>1.094973867269847</c:v>
                </c:pt>
                <c:pt idx="8">
                  <c:v>1.3679062723486601</c:v>
                </c:pt>
                <c:pt idx="9">
                  <c:v>1.0225377064879098</c:v>
                </c:pt>
                <c:pt idx="10">
                  <c:v>0.24990612820944436</c:v>
                </c:pt>
                <c:pt idx="11">
                  <c:v>2.9053159722148214</c:v>
                </c:pt>
              </c:numCache>
            </c:numRef>
          </c:val>
          <c:smooth val="0"/>
          <c:extLst>
            <c:ext xmlns:c16="http://schemas.microsoft.com/office/drawing/2014/chart" uri="{C3380CC4-5D6E-409C-BE32-E72D297353CC}">
              <c16:uniqueId val="{00000003-8E46-4013-BF12-312137066AB6}"/>
            </c:ext>
          </c:extLst>
        </c:ser>
        <c:dLbls>
          <c:showLegendKey val="0"/>
          <c:showVal val="0"/>
          <c:showCatName val="0"/>
          <c:showSerName val="0"/>
          <c:showPercent val="0"/>
          <c:showBubbleSize val="0"/>
        </c:dLbls>
        <c:marker val="1"/>
        <c:smooth val="0"/>
        <c:axId val="25821008"/>
        <c:axId val="330519216"/>
      </c:lineChart>
      <c:catAx>
        <c:axId val="2582225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465648"/>
        <c:crosses val="autoZero"/>
        <c:auto val="1"/>
        <c:lblAlgn val="ctr"/>
        <c:lblOffset val="100"/>
        <c:noMultiLvlLbl val="0"/>
      </c:catAx>
      <c:valAx>
        <c:axId val="330465648"/>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22256"/>
        <c:crosses val="autoZero"/>
        <c:crossBetween val="between"/>
      </c:valAx>
      <c:valAx>
        <c:axId val="330519216"/>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21008"/>
        <c:crosses val="max"/>
        <c:crossBetween val="between"/>
      </c:valAx>
      <c:catAx>
        <c:axId val="25821008"/>
        <c:scaling>
          <c:orientation val="minMax"/>
        </c:scaling>
        <c:delete val="1"/>
        <c:axPos val="b"/>
        <c:majorTickMark val="none"/>
        <c:minorTickMark val="none"/>
        <c:tickLblPos val="nextTo"/>
        <c:crossAx val="330519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PRECIOS 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Hoja9!$K$19</c:f>
              <c:strCache>
                <c:ptCount val="1"/>
                <c:pt idx="0">
                  <c:v>2018</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Hoja9!$K$21:$K$32</c:f>
              <c:numCache>
                <c:formatCode>_(* #,##0.00_);_(* \(#,##0.00\);_(* "-"??_);_(@_)</c:formatCode>
                <c:ptCount val="12"/>
                <c:pt idx="0">
                  <c:v>3.63</c:v>
                </c:pt>
                <c:pt idx="1">
                  <c:v>3.8</c:v>
                </c:pt>
                <c:pt idx="2">
                  <c:v>3.63</c:v>
                </c:pt>
                <c:pt idx="3">
                  <c:v>3.91</c:v>
                </c:pt>
                <c:pt idx="4">
                  <c:v>4.03</c:v>
                </c:pt>
                <c:pt idx="5">
                  <c:v>4.17</c:v>
                </c:pt>
                <c:pt idx="6">
                  <c:v>5.23</c:v>
                </c:pt>
                <c:pt idx="7">
                  <c:v>4.72</c:v>
                </c:pt>
                <c:pt idx="8">
                  <c:v>4.01</c:v>
                </c:pt>
                <c:pt idx="9">
                  <c:v>4.2300000000000004</c:v>
                </c:pt>
                <c:pt idx="10">
                  <c:v>4.4400000000000004</c:v>
                </c:pt>
                <c:pt idx="11">
                  <c:v>4.75</c:v>
                </c:pt>
              </c:numCache>
            </c:numRef>
          </c:val>
          <c:extLst>
            <c:ext xmlns:c16="http://schemas.microsoft.com/office/drawing/2014/chart" uri="{C3380CC4-5D6E-409C-BE32-E72D297353CC}">
              <c16:uniqueId val="{00000001-93F1-492D-B753-941CCD6E337D}"/>
            </c:ext>
          </c:extLst>
        </c:ser>
        <c:ser>
          <c:idx val="2"/>
          <c:order val="1"/>
          <c:tx>
            <c:strRef>
              <c:f>Hoja9!$L$19</c:f>
              <c:strCache>
                <c:ptCount val="1"/>
                <c:pt idx="0">
                  <c:v>2019</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Hoja9!$L$21:$L$32</c:f>
              <c:numCache>
                <c:formatCode>_(* #,##0.00_);_(* \(#,##0.00\);_(* "-"??_);_(@_)</c:formatCode>
                <c:ptCount val="12"/>
                <c:pt idx="0">
                  <c:v>4.5999999999999996</c:v>
                </c:pt>
                <c:pt idx="1">
                  <c:v>4.88</c:v>
                </c:pt>
                <c:pt idx="2">
                  <c:v>4.53</c:v>
                </c:pt>
                <c:pt idx="3">
                  <c:v>5.22</c:v>
                </c:pt>
                <c:pt idx="4">
                  <c:v>5.85</c:v>
                </c:pt>
                <c:pt idx="5">
                  <c:v>5.74</c:v>
                </c:pt>
                <c:pt idx="6">
                  <c:v>5.0199999999999996</c:v>
                </c:pt>
                <c:pt idx="7">
                  <c:v>5.19</c:v>
                </c:pt>
                <c:pt idx="8">
                  <c:v>4.9000000000000004</c:v>
                </c:pt>
                <c:pt idx="9">
                  <c:v>5.34</c:v>
                </c:pt>
                <c:pt idx="10">
                  <c:v>4.9000000000000004</c:v>
                </c:pt>
                <c:pt idx="11">
                  <c:v>5.07</c:v>
                </c:pt>
              </c:numCache>
            </c:numRef>
          </c:val>
          <c:extLst>
            <c:ext xmlns:c16="http://schemas.microsoft.com/office/drawing/2014/chart" uri="{C3380CC4-5D6E-409C-BE32-E72D297353CC}">
              <c16:uniqueId val="{00000002-93F1-492D-B753-941CCD6E337D}"/>
            </c:ext>
          </c:extLst>
        </c:ser>
        <c:dLbls>
          <c:showLegendKey val="0"/>
          <c:showVal val="0"/>
          <c:showCatName val="0"/>
          <c:showSerName val="0"/>
          <c:showPercent val="0"/>
          <c:showBubbleSize val="0"/>
        </c:dLbls>
        <c:gapWidth val="227"/>
        <c:overlap val="-48"/>
        <c:axId val="424553056"/>
        <c:axId val="335608544"/>
      </c:barChart>
      <c:catAx>
        <c:axId val="424553056"/>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5608544"/>
        <c:crosses val="autoZero"/>
        <c:auto val="1"/>
        <c:lblAlgn val="ctr"/>
        <c:lblOffset val="100"/>
        <c:noMultiLvlLbl val="0"/>
      </c:catAx>
      <c:valAx>
        <c:axId val="33560854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553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PRECIOS OTRAS TRANSACCIONES DEL MERCADO MAYORISTA</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Hoja9!$R$19</c:f>
              <c:strCache>
                <c:ptCount val="1"/>
                <c:pt idx="0">
                  <c:v>2018</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Hoja9!$R$21:$R$32</c:f>
              <c:numCache>
                <c:formatCode>_(* #,##0.00_);_(* \(#,##0.00\);_(* "-"??_);_(@_)</c:formatCode>
                <c:ptCount val="12"/>
                <c:pt idx="0">
                  <c:v>3.59</c:v>
                </c:pt>
                <c:pt idx="1">
                  <c:v>6.67</c:v>
                </c:pt>
                <c:pt idx="2">
                  <c:v>4.4000000000000004</c:v>
                </c:pt>
                <c:pt idx="3">
                  <c:v>3.87</c:v>
                </c:pt>
                <c:pt idx="4">
                  <c:v>4.9800000000000004</c:v>
                </c:pt>
                <c:pt idx="5">
                  <c:v>7.88</c:v>
                </c:pt>
                <c:pt idx="6">
                  <c:v>5.98</c:v>
                </c:pt>
                <c:pt idx="7">
                  <c:v>8.98</c:v>
                </c:pt>
                <c:pt idx="8">
                  <c:v>5.86</c:v>
                </c:pt>
                <c:pt idx="9">
                  <c:v>5.61</c:v>
                </c:pt>
                <c:pt idx="10">
                  <c:v>5.32</c:v>
                </c:pt>
                <c:pt idx="11">
                  <c:v>4.67</c:v>
                </c:pt>
              </c:numCache>
            </c:numRef>
          </c:val>
          <c:extLst>
            <c:ext xmlns:c16="http://schemas.microsoft.com/office/drawing/2014/chart" uri="{C3380CC4-5D6E-409C-BE32-E72D297353CC}">
              <c16:uniqueId val="{00000001-D843-4220-82BA-FB65653C9EF4}"/>
            </c:ext>
          </c:extLst>
        </c:ser>
        <c:ser>
          <c:idx val="2"/>
          <c:order val="1"/>
          <c:tx>
            <c:strRef>
              <c:f>Hoja9!$S$19</c:f>
              <c:strCache>
                <c:ptCount val="1"/>
                <c:pt idx="0">
                  <c:v>2019</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Hoja9!$S$21:$S$32</c:f>
              <c:numCache>
                <c:formatCode>_(* #,##0.00_);_(* \(#,##0.00\);_(* "-"??_);_(@_)</c:formatCode>
                <c:ptCount val="12"/>
                <c:pt idx="0">
                  <c:v>5.63</c:v>
                </c:pt>
                <c:pt idx="1">
                  <c:v>19.57</c:v>
                </c:pt>
                <c:pt idx="2">
                  <c:v>5.49</c:v>
                </c:pt>
                <c:pt idx="3">
                  <c:v>4.2300000000000004</c:v>
                </c:pt>
                <c:pt idx="4">
                  <c:v>5.8</c:v>
                </c:pt>
                <c:pt idx="5">
                  <c:v>6.16</c:v>
                </c:pt>
                <c:pt idx="6">
                  <c:v>7.62</c:v>
                </c:pt>
                <c:pt idx="7">
                  <c:v>6.83</c:v>
                </c:pt>
                <c:pt idx="8">
                  <c:v>6.51</c:v>
                </c:pt>
                <c:pt idx="9">
                  <c:v>6.41</c:v>
                </c:pt>
                <c:pt idx="10">
                  <c:v>6.47</c:v>
                </c:pt>
                <c:pt idx="11">
                  <c:v>6</c:v>
                </c:pt>
              </c:numCache>
            </c:numRef>
          </c:val>
          <c:extLst>
            <c:ext xmlns:c16="http://schemas.microsoft.com/office/drawing/2014/chart" uri="{C3380CC4-5D6E-409C-BE32-E72D297353CC}">
              <c16:uniqueId val="{00000002-D843-4220-82BA-FB65653C9EF4}"/>
            </c:ext>
          </c:extLst>
        </c:ser>
        <c:dLbls>
          <c:showLegendKey val="0"/>
          <c:showVal val="0"/>
          <c:showCatName val="0"/>
          <c:showSerName val="0"/>
          <c:showPercent val="0"/>
          <c:showBubbleSize val="0"/>
        </c:dLbls>
        <c:gapWidth val="227"/>
        <c:overlap val="-48"/>
        <c:axId val="424511456"/>
        <c:axId val="31123472"/>
      </c:barChart>
      <c:catAx>
        <c:axId val="424511456"/>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1123472"/>
        <c:crosses val="autoZero"/>
        <c:auto val="1"/>
        <c:lblAlgn val="ctr"/>
        <c:lblOffset val="100"/>
        <c:noMultiLvlLbl val="0"/>
      </c:catAx>
      <c:valAx>
        <c:axId val="31123472"/>
        <c:scaling>
          <c:orientation val="minMax"/>
          <c:max val="20"/>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511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n° negociaciones - suministro </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Hoja10!$D$22</c:f>
              <c:strCache>
                <c:ptCount val="1"/>
                <c:pt idx="0">
                  <c:v>2018</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Hoja10!$B$23:$B$25</c:f>
              <c:strCache>
                <c:ptCount val="3"/>
                <c:pt idx="0">
                  <c:v>Mercado Primario</c:v>
                </c:pt>
                <c:pt idx="1">
                  <c:v>Mercado Secundario</c:v>
                </c:pt>
                <c:pt idx="2">
                  <c:v>Otras Transacciones del Mercado Mayorista</c:v>
                </c:pt>
              </c:strCache>
            </c:strRef>
          </c:cat>
          <c:val>
            <c:numRef>
              <c:f>Hoja10!$D$23:$D$25</c:f>
              <c:numCache>
                <c:formatCode>_(* #,##0_);_(* \(#,##0\);_(* "-"??_);_(@_)</c:formatCode>
                <c:ptCount val="3"/>
                <c:pt idx="0">
                  <c:v>594</c:v>
                </c:pt>
                <c:pt idx="1">
                  <c:v>5683</c:v>
                </c:pt>
                <c:pt idx="2">
                  <c:v>1683</c:v>
                </c:pt>
              </c:numCache>
            </c:numRef>
          </c:val>
          <c:extLst>
            <c:ext xmlns:c16="http://schemas.microsoft.com/office/drawing/2014/chart" uri="{C3380CC4-5D6E-409C-BE32-E72D297353CC}">
              <c16:uniqueId val="{00000000-1F7B-4F38-9188-7E741DA82245}"/>
            </c:ext>
          </c:extLst>
        </c:ser>
        <c:ser>
          <c:idx val="1"/>
          <c:order val="1"/>
          <c:tx>
            <c:strRef>
              <c:f>Hoja10!$E$22</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Hoja10!$B$23:$B$25</c:f>
              <c:strCache>
                <c:ptCount val="3"/>
                <c:pt idx="0">
                  <c:v>Mercado Primario</c:v>
                </c:pt>
                <c:pt idx="1">
                  <c:v>Mercado Secundario</c:v>
                </c:pt>
                <c:pt idx="2">
                  <c:v>Otras Transacciones del Mercado Mayorista</c:v>
                </c:pt>
              </c:strCache>
            </c:strRef>
          </c:cat>
          <c:val>
            <c:numRef>
              <c:f>Hoja10!$E$23:$E$25</c:f>
              <c:numCache>
                <c:formatCode>_(* #,##0_);_(* \(#,##0\);_(* "-"??_);_(@_)</c:formatCode>
                <c:ptCount val="3"/>
                <c:pt idx="0">
                  <c:v>463</c:v>
                </c:pt>
                <c:pt idx="1">
                  <c:v>3677</c:v>
                </c:pt>
                <c:pt idx="2">
                  <c:v>1633</c:v>
                </c:pt>
              </c:numCache>
            </c:numRef>
          </c:val>
          <c:extLst>
            <c:ext xmlns:c16="http://schemas.microsoft.com/office/drawing/2014/chart" uri="{C3380CC4-5D6E-409C-BE32-E72D297353CC}">
              <c16:uniqueId val="{00000001-1F7B-4F38-9188-7E741DA82245}"/>
            </c:ext>
          </c:extLst>
        </c:ser>
        <c:dLbls>
          <c:showLegendKey val="0"/>
          <c:showVal val="0"/>
          <c:showCatName val="0"/>
          <c:showSerName val="0"/>
          <c:showPercent val="0"/>
          <c:showBubbleSize val="0"/>
        </c:dLbls>
        <c:gapWidth val="164"/>
        <c:overlap val="-22"/>
        <c:axId val="897981472"/>
        <c:axId val="219768304"/>
      </c:barChart>
      <c:catAx>
        <c:axId val="8979814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9768304"/>
        <c:crosses val="autoZero"/>
        <c:auto val="1"/>
        <c:lblAlgn val="ctr"/>
        <c:lblOffset val="100"/>
        <c:noMultiLvlLbl val="0"/>
      </c:catAx>
      <c:valAx>
        <c:axId val="219768304"/>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979814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n° negociaciones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Hoja10!$J$22</c:f>
              <c:strCache>
                <c:ptCount val="1"/>
                <c:pt idx="0">
                  <c:v>2018</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Hoja10!$H$23:$H$24</c:f>
              <c:strCache>
                <c:ptCount val="2"/>
                <c:pt idx="0">
                  <c:v>Mercado Primario</c:v>
                </c:pt>
                <c:pt idx="1">
                  <c:v>Mercado Secundario</c:v>
                </c:pt>
              </c:strCache>
            </c:strRef>
          </c:cat>
          <c:val>
            <c:numRef>
              <c:f>Hoja10!$J$23:$J$24</c:f>
              <c:numCache>
                <c:formatCode>_(* #,##0_);_(* \(#,##0\);_(* "-"??_);_(@_)</c:formatCode>
                <c:ptCount val="2"/>
                <c:pt idx="0">
                  <c:v>424</c:v>
                </c:pt>
                <c:pt idx="1">
                  <c:v>2865</c:v>
                </c:pt>
              </c:numCache>
            </c:numRef>
          </c:val>
          <c:extLst>
            <c:ext xmlns:c16="http://schemas.microsoft.com/office/drawing/2014/chart" uri="{C3380CC4-5D6E-409C-BE32-E72D297353CC}">
              <c16:uniqueId val="{00000000-6230-4AAC-8AF5-2DA92D95C7C4}"/>
            </c:ext>
          </c:extLst>
        </c:ser>
        <c:ser>
          <c:idx val="1"/>
          <c:order val="1"/>
          <c:tx>
            <c:strRef>
              <c:f>Hoja10!$K$22</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Hoja10!$H$23:$H$24</c:f>
              <c:strCache>
                <c:ptCount val="2"/>
                <c:pt idx="0">
                  <c:v>Mercado Primario</c:v>
                </c:pt>
                <c:pt idx="1">
                  <c:v>Mercado Secundario</c:v>
                </c:pt>
              </c:strCache>
            </c:strRef>
          </c:cat>
          <c:val>
            <c:numRef>
              <c:f>Hoja10!$K$23:$K$24</c:f>
              <c:numCache>
                <c:formatCode>_(* #,##0_);_(* \(#,##0\);_(* "-"??_);_(@_)</c:formatCode>
                <c:ptCount val="2"/>
                <c:pt idx="0">
                  <c:v>663</c:v>
                </c:pt>
                <c:pt idx="1">
                  <c:v>3801</c:v>
                </c:pt>
              </c:numCache>
            </c:numRef>
          </c:val>
          <c:extLst>
            <c:ext xmlns:c16="http://schemas.microsoft.com/office/drawing/2014/chart" uri="{C3380CC4-5D6E-409C-BE32-E72D297353CC}">
              <c16:uniqueId val="{00000001-6230-4AAC-8AF5-2DA92D95C7C4}"/>
            </c:ext>
          </c:extLst>
        </c:ser>
        <c:dLbls>
          <c:showLegendKey val="0"/>
          <c:showVal val="0"/>
          <c:showCatName val="0"/>
          <c:showSerName val="0"/>
          <c:showPercent val="0"/>
          <c:showBubbleSize val="0"/>
        </c:dLbls>
        <c:gapWidth val="164"/>
        <c:overlap val="-22"/>
        <c:axId val="897931136"/>
        <c:axId val="219744976"/>
      </c:barChart>
      <c:catAx>
        <c:axId val="89793113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9744976"/>
        <c:crosses val="autoZero"/>
        <c:auto val="1"/>
        <c:lblAlgn val="ctr"/>
        <c:lblOffset val="100"/>
        <c:noMultiLvlLbl val="0"/>
      </c:catAx>
      <c:valAx>
        <c:axId val="219744976"/>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979311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Primario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Hoja10!$D$45</c:f>
              <c:strCache>
                <c:ptCount val="1"/>
                <c:pt idx="0">
                  <c:v>2018</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Hoja10!$D$47:$D$58</c:f>
              <c:numCache>
                <c:formatCode>_(* #,##0_);_(* \(#,##0\);_(* "-"??_);_(@_)</c:formatCode>
                <c:ptCount val="12"/>
                <c:pt idx="0">
                  <c:v>111</c:v>
                </c:pt>
                <c:pt idx="1">
                  <c:v>55</c:v>
                </c:pt>
                <c:pt idx="2">
                  <c:v>30</c:v>
                </c:pt>
                <c:pt idx="3">
                  <c:v>26</c:v>
                </c:pt>
                <c:pt idx="4">
                  <c:v>53</c:v>
                </c:pt>
                <c:pt idx="5">
                  <c:v>47</c:v>
                </c:pt>
                <c:pt idx="6">
                  <c:v>52</c:v>
                </c:pt>
                <c:pt idx="7">
                  <c:v>31</c:v>
                </c:pt>
                <c:pt idx="8">
                  <c:v>47</c:v>
                </c:pt>
                <c:pt idx="9">
                  <c:v>22</c:v>
                </c:pt>
                <c:pt idx="10">
                  <c:v>64</c:v>
                </c:pt>
                <c:pt idx="11">
                  <c:v>56</c:v>
                </c:pt>
              </c:numCache>
            </c:numRef>
          </c:val>
          <c:extLst>
            <c:ext xmlns:c16="http://schemas.microsoft.com/office/drawing/2014/chart" uri="{C3380CC4-5D6E-409C-BE32-E72D297353CC}">
              <c16:uniqueId val="{00000000-CEDA-4DEA-99FF-754DEB9FD158}"/>
            </c:ext>
          </c:extLst>
        </c:ser>
        <c:ser>
          <c:idx val="1"/>
          <c:order val="1"/>
          <c:tx>
            <c:strRef>
              <c:f>Hoja10!$E$45</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Hoja10!$E$47:$E$58</c:f>
              <c:numCache>
                <c:formatCode>_(* #,##0_);_(* \(#,##0\);_(* "-"??_);_(@_)</c:formatCode>
                <c:ptCount val="12"/>
                <c:pt idx="0">
                  <c:v>27</c:v>
                </c:pt>
                <c:pt idx="1">
                  <c:v>24</c:v>
                </c:pt>
                <c:pt idx="2">
                  <c:v>32</c:v>
                </c:pt>
                <c:pt idx="3">
                  <c:v>51</c:v>
                </c:pt>
                <c:pt idx="4">
                  <c:v>21</c:v>
                </c:pt>
                <c:pt idx="5">
                  <c:v>34</c:v>
                </c:pt>
                <c:pt idx="6">
                  <c:v>55</c:v>
                </c:pt>
                <c:pt idx="7">
                  <c:v>75</c:v>
                </c:pt>
                <c:pt idx="8">
                  <c:v>44</c:v>
                </c:pt>
                <c:pt idx="9">
                  <c:v>29</c:v>
                </c:pt>
                <c:pt idx="10">
                  <c:v>53</c:v>
                </c:pt>
                <c:pt idx="11">
                  <c:v>18</c:v>
                </c:pt>
              </c:numCache>
            </c:numRef>
          </c:val>
          <c:extLst>
            <c:ext xmlns:c16="http://schemas.microsoft.com/office/drawing/2014/chart" uri="{C3380CC4-5D6E-409C-BE32-E72D297353CC}">
              <c16:uniqueId val="{00000001-CEDA-4DEA-99FF-754DEB9FD158}"/>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primario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Hoja10!$D$78</c:f>
              <c:strCache>
                <c:ptCount val="1"/>
                <c:pt idx="0">
                  <c:v>2018</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Hoja10!$D$80:$D$91</c:f>
              <c:numCache>
                <c:formatCode>_(* #,##0_);_(* \(#,##0\);_(* "-"??_);_(@_)</c:formatCode>
                <c:ptCount val="12"/>
                <c:pt idx="0">
                  <c:v>47</c:v>
                </c:pt>
                <c:pt idx="1">
                  <c:v>12</c:v>
                </c:pt>
                <c:pt idx="2">
                  <c:v>21</c:v>
                </c:pt>
                <c:pt idx="3">
                  <c:v>33</c:v>
                </c:pt>
                <c:pt idx="4">
                  <c:v>20</c:v>
                </c:pt>
                <c:pt idx="5">
                  <c:v>17</c:v>
                </c:pt>
                <c:pt idx="6">
                  <c:v>30</c:v>
                </c:pt>
                <c:pt idx="7">
                  <c:v>63</c:v>
                </c:pt>
                <c:pt idx="8">
                  <c:v>20</c:v>
                </c:pt>
                <c:pt idx="9">
                  <c:v>23</c:v>
                </c:pt>
                <c:pt idx="10">
                  <c:v>65</c:v>
                </c:pt>
                <c:pt idx="11">
                  <c:v>73</c:v>
                </c:pt>
              </c:numCache>
            </c:numRef>
          </c:val>
          <c:extLst>
            <c:ext xmlns:c16="http://schemas.microsoft.com/office/drawing/2014/chart" uri="{C3380CC4-5D6E-409C-BE32-E72D297353CC}">
              <c16:uniqueId val="{00000000-F196-4B9C-A214-D58A26C14837}"/>
            </c:ext>
          </c:extLst>
        </c:ser>
        <c:ser>
          <c:idx val="1"/>
          <c:order val="1"/>
          <c:tx>
            <c:strRef>
              <c:f>Hoja10!$E$78</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Hoja10!$E$80:$E$91</c:f>
              <c:numCache>
                <c:formatCode>_(* #,##0_);_(* \(#,##0\);_(* "-"??_);_(@_)</c:formatCode>
                <c:ptCount val="12"/>
                <c:pt idx="0">
                  <c:v>21</c:v>
                </c:pt>
                <c:pt idx="1">
                  <c:v>171</c:v>
                </c:pt>
                <c:pt idx="2">
                  <c:v>40</c:v>
                </c:pt>
                <c:pt idx="3">
                  <c:v>26</c:v>
                </c:pt>
                <c:pt idx="4">
                  <c:v>24</c:v>
                </c:pt>
                <c:pt idx="5">
                  <c:v>24</c:v>
                </c:pt>
                <c:pt idx="6">
                  <c:v>24</c:v>
                </c:pt>
                <c:pt idx="7">
                  <c:v>33</c:v>
                </c:pt>
                <c:pt idx="8">
                  <c:v>45</c:v>
                </c:pt>
                <c:pt idx="9">
                  <c:v>28</c:v>
                </c:pt>
                <c:pt idx="10">
                  <c:v>189</c:v>
                </c:pt>
                <c:pt idx="11">
                  <c:v>38</c:v>
                </c:pt>
              </c:numCache>
            </c:numRef>
          </c:val>
          <c:extLst>
            <c:ext xmlns:c16="http://schemas.microsoft.com/office/drawing/2014/chart" uri="{C3380CC4-5D6E-409C-BE32-E72D297353CC}">
              <c16:uniqueId val="{00000001-F196-4B9C-A214-D58A26C14837}"/>
            </c:ext>
          </c:extLst>
        </c:ser>
        <c:dLbls>
          <c:showLegendKey val="0"/>
          <c:showVal val="0"/>
          <c:showCatName val="0"/>
          <c:showSerName val="0"/>
          <c:showPercent val="0"/>
          <c:showBubbleSize val="0"/>
        </c:dLbls>
        <c:gapWidth val="164"/>
        <c:overlap val="-22"/>
        <c:axId val="37032207"/>
        <c:axId val="486730832"/>
      </c:barChart>
      <c:catAx>
        <c:axId val="3703220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6730832"/>
        <c:crosses val="autoZero"/>
        <c:auto val="1"/>
        <c:lblAlgn val="ctr"/>
        <c:lblOffset val="100"/>
        <c:noMultiLvlLbl val="0"/>
      </c:catAx>
      <c:valAx>
        <c:axId val="486730832"/>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70322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Hoja10!$J$45</c:f>
              <c:strCache>
                <c:ptCount val="1"/>
                <c:pt idx="0">
                  <c:v>2018</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Hoja10!$J$47:$J$58</c:f>
              <c:numCache>
                <c:formatCode>_-* #,##0_-;\-* #,##0_-;_-* "-"??_-;_-@_-</c:formatCode>
                <c:ptCount val="12"/>
                <c:pt idx="0">
                  <c:v>362</c:v>
                </c:pt>
                <c:pt idx="1">
                  <c:v>584</c:v>
                </c:pt>
                <c:pt idx="2">
                  <c:v>421</c:v>
                </c:pt>
                <c:pt idx="3">
                  <c:v>495</c:v>
                </c:pt>
                <c:pt idx="4">
                  <c:v>647</c:v>
                </c:pt>
                <c:pt idx="5">
                  <c:v>392</c:v>
                </c:pt>
                <c:pt idx="6">
                  <c:v>445</c:v>
                </c:pt>
                <c:pt idx="7">
                  <c:v>523</c:v>
                </c:pt>
                <c:pt idx="8">
                  <c:v>436</c:v>
                </c:pt>
                <c:pt idx="9">
                  <c:v>510</c:v>
                </c:pt>
                <c:pt idx="10">
                  <c:v>458</c:v>
                </c:pt>
                <c:pt idx="11">
                  <c:v>410</c:v>
                </c:pt>
              </c:numCache>
            </c:numRef>
          </c:val>
          <c:extLst>
            <c:ext xmlns:c16="http://schemas.microsoft.com/office/drawing/2014/chart" uri="{C3380CC4-5D6E-409C-BE32-E72D297353CC}">
              <c16:uniqueId val="{00000000-17AE-4325-8183-31576A72F3D1}"/>
            </c:ext>
          </c:extLst>
        </c:ser>
        <c:ser>
          <c:idx val="1"/>
          <c:order val="1"/>
          <c:tx>
            <c:strRef>
              <c:f>Hoja10!$K$45</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Hoja10!$K$47:$K$58</c:f>
              <c:numCache>
                <c:formatCode>_-* #,##0_-;\-* #,##0_-;_-* "-"??_-;_-@_-</c:formatCode>
                <c:ptCount val="12"/>
                <c:pt idx="0">
                  <c:v>386</c:v>
                </c:pt>
                <c:pt idx="1">
                  <c:v>372</c:v>
                </c:pt>
                <c:pt idx="2">
                  <c:v>400</c:v>
                </c:pt>
                <c:pt idx="3">
                  <c:v>254</c:v>
                </c:pt>
                <c:pt idx="4">
                  <c:v>322</c:v>
                </c:pt>
                <c:pt idx="5">
                  <c:v>240</c:v>
                </c:pt>
                <c:pt idx="6">
                  <c:v>371</c:v>
                </c:pt>
                <c:pt idx="7">
                  <c:v>332</c:v>
                </c:pt>
                <c:pt idx="8">
                  <c:v>221</c:v>
                </c:pt>
                <c:pt idx="9">
                  <c:v>274</c:v>
                </c:pt>
                <c:pt idx="10">
                  <c:v>210</c:v>
                </c:pt>
                <c:pt idx="11">
                  <c:v>295</c:v>
                </c:pt>
              </c:numCache>
            </c:numRef>
          </c:val>
          <c:extLst>
            <c:ext xmlns:c16="http://schemas.microsoft.com/office/drawing/2014/chart" uri="{C3380CC4-5D6E-409C-BE32-E72D297353CC}">
              <c16:uniqueId val="{00000001-17AE-4325-8183-31576A72F3D1}"/>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Hoja10!$J$78</c:f>
              <c:strCache>
                <c:ptCount val="1"/>
                <c:pt idx="0">
                  <c:v>2018</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Hoja10!$J$80:$J$91</c:f>
              <c:numCache>
                <c:formatCode>_-* #,##0_-;\-* #,##0_-;_-* "-"??_-;_-@_-</c:formatCode>
                <c:ptCount val="12"/>
                <c:pt idx="0">
                  <c:v>352</c:v>
                </c:pt>
                <c:pt idx="1">
                  <c:v>260</c:v>
                </c:pt>
                <c:pt idx="2">
                  <c:v>156</c:v>
                </c:pt>
                <c:pt idx="3">
                  <c:v>195</c:v>
                </c:pt>
                <c:pt idx="4">
                  <c:v>265</c:v>
                </c:pt>
                <c:pt idx="5">
                  <c:v>199</c:v>
                </c:pt>
                <c:pt idx="6">
                  <c:v>166</c:v>
                </c:pt>
                <c:pt idx="7">
                  <c:v>193</c:v>
                </c:pt>
                <c:pt idx="8">
                  <c:v>174</c:v>
                </c:pt>
                <c:pt idx="9">
                  <c:v>166</c:v>
                </c:pt>
                <c:pt idx="10">
                  <c:v>386</c:v>
                </c:pt>
                <c:pt idx="11">
                  <c:v>353</c:v>
                </c:pt>
              </c:numCache>
            </c:numRef>
          </c:val>
          <c:extLst>
            <c:ext xmlns:c16="http://schemas.microsoft.com/office/drawing/2014/chart" uri="{C3380CC4-5D6E-409C-BE32-E72D297353CC}">
              <c16:uniqueId val="{00000000-76ED-4A62-BAAA-0E466723A336}"/>
            </c:ext>
          </c:extLst>
        </c:ser>
        <c:ser>
          <c:idx val="1"/>
          <c:order val="1"/>
          <c:tx>
            <c:strRef>
              <c:f>Hoja10!$K$78</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Hoja10!$K$80:$K$91</c:f>
              <c:numCache>
                <c:formatCode>_-* #,##0_-;\-* #,##0_-;_-* "-"??_-;_-@_-</c:formatCode>
                <c:ptCount val="12"/>
                <c:pt idx="0">
                  <c:v>262</c:v>
                </c:pt>
                <c:pt idx="1">
                  <c:v>296</c:v>
                </c:pt>
                <c:pt idx="2">
                  <c:v>400</c:v>
                </c:pt>
                <c:pt idx="3">
                  <c:v>253</c:v>
                </c:pt>
                <c:pt idx="4">
                  <c:v>317</c:v>
                </c:pt>
                <c:pt idx="5">
                  <c:v>328</c:v>
                </c:pt>
                <c:pt idx="6">
                  <c:v>312</c:v>
                </c:pt>
                <c:pt idx="7">
                  <c:v>305</c:v>
                </c:pt>
                <c:pt idx="8">
                  <c:v>157</c:v>
                </c:pt>
                <c:pt idx="9">
                  <c:v>138</c:v>
                </c:pt>
                <c:pt idx="10">
                  <c:v>252</c:v>
                </c:pt>
                <c:pt idx="11">
                  <c:v>781</c:v>
                </c:pt>
              </c:numCache>
            </c:numRef>
          </c:val>
          <c:extLst>
            <c:ext xmlns:c16="http://schemas.microsoft.com/office/drawing/2014/chart" uri="{C3380CC4-5D6E-409C-BE32-E72D297353CC}">
              <c16:uniqueId val="{00000001-76ED-4A62-BAAA-0E466723A336}"/>
            </c:ext>
          </c:extLst>
        </c:ser>
        <c:dLbls>
          <c:showLegendKey val="0"/>
          <c:showVal val="0"/>
          <c:showCatName val="0"/>
          <c:showSerName val="0"/>
          <c:showPercent val="0"/>
          <c:showBubbleSize val="0"/>
        </c:dLbls>
        <c:gapWidth val="164"/>
        <c:overlap val="-22"/>
        <c:axId val="37032207"/>
        <c:axId val="486730832"/>
      </c:barChart>
      <c:catAx>
        <c:axId val="3703220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6730832"/>
        <c:crosses val="autoZero"/>
        <c:auto val="1"/>
        <c:lblAlgn val="ctr"/>
        <c:lblOffset val="100"/>
        <c:noMultiLvlLbl val="0"/>
      </c:catAx>
      <c:valAx>
        <c:axId val="486730832"/>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70322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Hoja10!$P$45</c:f>
              <c:strCache>
                <c:ptCount val="1"/>
                <c:pt idx="0">
                  <c:v>2018</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Hoja10!$P$47:$P$58</c:f>
              <c:numCache>
                <c:formatCode>_-* #,##0_-;\-* #,##0_-;_-* "-"??_-;_-@_-</c:formatCode>
                <c:ptCount val="12"/>
                <c:pt idx="0">
                  <c:v>105</c:v>
                </c:pt>
                <c:pt idx="1">
                  <c:v>156</c:v>
                </c:pt>
                <c:pt idx="2">
                  <c:v>129</c:v>
                </c:pt>
                <c:pt idx="3">
                  <c:v>82</c:v>
                </c:pt>
                <c:pt idx="4">
                  <c:v>161</c:v>
                </c:pt>
                <c:pt idx="5">
                  <c:v>178</c:v>
                </c:pt>
                <c:pt idx="6">
                  <c:v>136</c:v>
                </c:pt>
                <c:pt idx="7">
                  <c:v>167</c:v>
                </c:pt>
                <c:pt idx="8">
                  <c:v>180</c:v>
                </c:pt>
                <c:pt idx="9">
                  <c:v>124</c:v>
                </c:pt>
                <c:pt idx="10">
                  <c:v>130</c:v>
                </c:pt>
                <c:pt idx="11">
                  <c:v>135</c:v>
                </c:pt>
              </c:numCache>
            </c:numRef>
          </c:val>
          <c:extLst>
            <c:ext xmlns:c16="http://schemas.microsoft.com/office/drawing/2014/chart" uri="{C3380CC4-5D6E-409C-BE32-E72D297353CC}">
              <c16:uniqueId val="{00000000-4086-4D7B-900A-CAB2031FFCD1}"/>
            </c:ext>
          </c:extLst>
        </c:ser>
        <c:ser>
          <c:idx val="1"/>
          <c:order val="1"/>
          <c:tx>
            <c:strRef>
              <c:f>Hoja10!$Q$45</c:f>
              <c:strCache>
                <c:ptCount val="1"/>
                <c:pt idx="0">
                  <c:v>2019</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Hoja10!$Q$47:$Q$58</c:f>
              <c:numCache>
                <c:formatCode>_-* #,##0_-;\-* #,##0_-;_-* "-"??_-;_-@_-</c:formatCode>
                <c:ptCount val="12"/>
                <c:pt idx="0">
                  <c:v>165</c:v>
                </c:pt>
                <c:pt idx="1">
                  <c:v>192</c:v>
                </c:pt>
                <c:pt idx="2">
                  <c:v>157</c:v>
                </c:pt>
                <c:pt idx="3">
                  <c:v>143</c:v>
                </c:pt>
                <c:pt idx="4">
                  <c:v>101</c:v>
                </c:pt>
                <c:pt idx="5">
                  <c:v>102</c:v>
                </c:pt>
                <c:pt idx="6">
                  <c:v>121</c:v>
                </c:pt>
                <c:pt idx="7">
                  <c:v>163</c:v>
                </c:pt>
                <c:pt idx="8">
                  <c:v>130</c:v>
                </c:pt>
                <c:pt idx="9">
                  <c:v>134</c:v>
                </c:pt>
                <c:pt idx="10">
                  <c:v>133</c:v>
                </c:pt>
                <c:pt idx="11">
                  <c:v>92</c:v>
                </c:pt>
              </c:numCache>
            </c:numRef>
          </c:val>
          <c:extLst>
            <c:ext xmlns:c16="http://schemas.microsoft.com/office/drawing/2014/chart" uri="{C3380CC4-5D6E-409C-BE32-E72D297353CC}">
              <c16:uniqueId val="{00000001-4086-4D7B-900A-CAB2031FFCD1}"/>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solidFill>
                <a:latin typeface="+mn-lt"/>
                <a:ea typeface="+mn-ea"/>
                <a:cs typeface="+mn-cs"/>
              </a:defRPr>
            </a:pPr>
            <a:r>
              <a:rPr lang="en-US"/>
              <a:t>Cantidad de Energía Negociada 2019</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19432888597258677"/>
          <c:w val="0.96944444444444444"/>
          <c:h val="0.60601669582968787"/>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636C-44CA-885E-07876FDA04F3}"/>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8EBC-4E83-9796-788DB9F5383E}"/>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636C-44CA-885E-07876FDA04F3}"/>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Hoja13!$C$17:$C$19</c:f>
              <c:strCache>
                <c:ptCount val="3"/>
                <c:pt idx="0">
                  <c:v>Mercado Primario</c:v>
                </c:pt>
                <c:pt idx="1">
                  <c:v>Mercado Secundario</c:v>
                </c:pt>
                <c:pt idx="2">
                  <c:v>Otras Transacciones del Mercado Mayorista</c:v>
                </c:pt>
              </c:strCache>
            </c:strRef>
          </c:cat>
          <c:val>
            <c:numRef>
              <c:f>Hoja13!$D$17:$D$19</c:f>
              <c:numCache>
                <c:formatCode>_(* #,##0_);_(* \(#,##0\);_(* "-"??_);_(@_)</c:formatCode>
                <c:ptCount val="3"/>
                <c:pt idx="0">
                  <c:v>3563985</c:v>
                </c:pt>
                <c:pt idx="1">
                  <c:v>9235122</c:v>
                </c:pt>
                <c:pt idx="2">
                  <c:v>8433261</c:v>
                </c:pt>
              </c:numCache>
            </c:numRef>
          </c:val>
          <c:extLst>
            <c:ext xmlns:c16="http://schemas.microsoft.com/office/drawing/2014/chart" uri="{C3380CC4-5D6E-409C-BE32-E72D297353CC}">
              <c16:uniqueId val="{00000000-8EBC-4E83-9796-788DB9F5383E}"/>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2.4205161854768155E-2"/>
          <c:y val="0.81423447069116361"/>
          <c:w val="0.94603412073490811"/>
          <c:h val="0.12558034412365121"/>
        </c:manualLayout>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Hoja1!$K$22</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Hoja1!$I$24:$I$35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Hoja1!$K$24:$K$35</c:f>
              <c:numCache>
                <c:formatCode>_(* #,##0_);_(* \(#,##0\);_(* "-"??_);_(@_)</c:formatCode>
                <c:ptCount val="12"/>
                <c:pt idx="0">
                  <c:v>2560.11</c:v>
                </c:pt>
                <c:pt idx="1">
                  <c:v>1790.03</c:v>
                </c:pt>
                <c:pt idx="2">
                  <c:v>1645.57</c:v>
                </c:pt>
                <c:pt idx="3">
                  <c:v>1477.16</c:v>
                </c:pt>
                <c:pt idx="4">
                  <c:v>1893.66</c:v>
                </c:pt>
                <c:pt idx="5">
                  <c:v>1333.83</c:v>
                </c:pt>
                <c:pt idx="6">
                  <c:v>1823.63</c:v>
                </c:pt>
                <c:pt idx="7">
                  <c:v>1822.61</c:v>
                </c:pt>
                <c:pt idx="8">
                  <c:v>1672.26</c:v>
                </c:pt>
                <c:pt idx="9">
                  <c:v>1815.04</c:v>
                </c:pt>
                <c:pt idx="10">
                  <c:v>2404.5500000000002</c:v>
                </c:pt>
                <c:pt idx="11">
                  <c:v>3022.17</c:v>
                </c:pt>
              </c:numCache>
            </c:numRef>
          </c:val>
          <c:extLst>
            <c:ext xmlns:c16="http://schemas.microsoft.com/office/drawing/2014/chart" uri="{C3380CC4-5D6E-409C-BE32-E72D297353CC}">
              <c16:uniqueId val="{00000001-0095-4943-A963-BDAAF2026778}"/>
            </c:ext>
          </c:extLst>
        </c:ser>
        <c:ser>
          <c:idx val="2"/>
          <c:order val="1"/>
          <c:tx>
            <c:strRef>
              <c:f>Hoja1!$L$22</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Hoja1!$I$24:$I$35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Hoja1!$L$24:$L$35</c:f>
              <c:numCache>
                <c:formatCode>_(* #,##0_);_(* \(#,##0\);_(* "-"??_);_(@_)</c:formatCode>
                <c:ptCount val="12"/>
                <c:pt idx="0">
                  <c:v>2653.72</c:v>
                </c:pt>
                <c:pt idx="1">
                  <c:v>2954.07</c:v>
                </c:pt>
                <c:pt idx="2">
                  <c:v>1998.67</c:v>
                </c:pt>
                <c:pt idx="3">
                  <c:v>2635.83</c:v>
                </c:pt>
                <c:pt idx="4">
                  <c:v>2233.77</c:v>
                </c:pt>
                <c:pt idx="5">
                  <c:v>2849.38</c:v>
                </c:pt>
                <c:pt idx="6">
                  <c:v>3147.43</c:v>
                </c:pt>
                <c:pt idx="7">
                  <c:v>3713.31</c:v>
                </c:pt>
                <c:pt idx="8">
                  <c:v>2224.4</c:v>
                </c:pt>
                <c:pt idx="9">
                  <c:v>1714.03</c:v>
                </c:pt>
                <c:pt idx="10">
                  <c:v>1767.56</c:v>
                </c:pt>
                <c:pt idx="11">
                  <c:v>1718.11</c:v>
                </c:pt>
              </c:numCache>
            </c:numRef>
          </c:val>
          <c:extLst>
            <c:ext xmlns:c16="http://schemas.microsoft.com/office/drawing/2014/chart" uri="{C3380CC4-5D6E-409C-BE32-E72D297353CC}">
              <c16:uniqueId val="{00000002-0095-4943-A963-BDAAF2026778}"/>
            </c:ext>
          </c:extLst>
        </c:ser>
        <c:dLbls>
          <c:showLegendKey val="0"/>
          <c:showVal val="0"/>
          <c:showCatName val="0"/>
          <c:showSerName val="0"/>
          <c:showPercent val="0"/>
          <c:showBubbleSize val="0"/>
        </c:dLbls>
        <c:gapWidth val="219"/>
        <c:overlap val="-27"/>
        <c:axId val="25831408"/>
        <c:axId val="330499344"/>
      </c:barChart>
      <c:lineChart>
        <c:grouping val="standard"/>
        <c:varyColors val="0"/>
        <c:ser>
          <c:idx val="3"/>
          <c:order val="2"/>
          <c:tx>
            <c:strRef>
              <c:f>Hoja1!$M$22</c:f>
              <c:strCache>
                <c:ptCount val="1"/>
                <c:pt idx="0">
                  <c:v>Variación Porcentual</c:v>
                </c:pt>
              </c:strCache>
            </c:strRef>
          </c:tx>
          <c:spPr>
            <a:ln w="28575" cap="rnd">
              <a:solidFill>
                <a:schemeClr val="accent6">
                  <a:lumMod val="60000"/>
                </a:schemeClr>
              </a:solidFill>
              <a:round/>
            </a:ln>
            <a:effectLst/>
          </c:spPr>
          <c:marker>
            <c:symbol val="none"/>
          </c:marker>
          <c:cat>
            <c:strRef>
              <c:f>Hoja1!$I$24:$I$35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Hoja1!$M$24:$M$35</c:f>
              <c:numCache>
                <c:formatCode>0%</c:formatCode>
                <c:ptCount val="12"/>
                <c:pt idx="0">
                  <c:v>3.65648351047414E-2</c:v>
                </c:pt>
                <c:pt idx="1">
                  <c:v>0.65029077724954343</c:v>
                </c:pt>
                <c:pt idx="2">
                  <c:v>0.21457610432859142</c:v>
                </c:pt>
                <c:pt idx="3">
                  <c:v>0.78439031655338609</c:v>
                </c:pt>
                <c:pt idx="4">
                  <c:v>0.17960457526694329</c:v>
                </c:pt>
                <c:pt idx="5">
                  <c:v>1.1362392508790475</c:v>
                </c:pt>
                <c:pt idx="6">
                  <c:v>0.72591479631284828</c:v>
                </c:pt>
                <c:pt idx="7">
                  <c:v>1.0373585133407586</c:v>
                </c:pt>
                <c:pt idx="8">
                  <c:v>0.33017592958032838</c:v>
                </c:pt>
                <c:pt idx="9">
                  <c:v>-5.565166607898453E-2</c:v>
                </c:pt>
                <c:pt idx="10">
                  <c:v>-0.26491027427169334</c:v>
                </c:pt>
                <c:pt idx="11">
                  <c:v>-0.43149789720631204</c:v>
                </c:pt>
              </c:numCache>
            </c:numRef>
          </c:val>
          <c:smooth val="0"/>
          <c:extLst>
            <c:ext xmlns:c16="http://schemas.microsoft.com/office/drawing/2014/chart" uri="{C3380CC4-5D6E-409C-BE32-E72D297353CC}">
              <c16:uniqueId val="{00000003-0095-4943-A963-BDAAF2026778}"/>
            </c:ext>
          </c:extLst>
        </c:ser>
        <c:dLbls>
          <c:showLegendKey val="0"/>
          <c:showVal val="0"/>
          <c:showCatName val="0"/>
          <c:showSerName val="0"/>
          <c:showPercent val="0"/>
          <c:showBubbleSize val="0"/>
        </c:dLbls>
        <c:marker val="1"/>
        <c:smooth val="0"/>
        <c:axId val="363296864"/>
        <c:axId val="23290448"/>
      </c:lineChart>
      <c:catAx>
        <c:axId val="258314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499344"/>
        <c:crosses val="autoZero"/>
        <c:auto val="1"/>
        <c:lblAlgn val="ctr"/>
        <c:lblOffset val="100"/>
        <c:noMultiLvlLbl val="0"/>
      </c:catAx>
      <c:valAx>
        <c:axId val="330499344"/>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31408"/>
        <c:crosses val="autoZero"/>
        <c:crossBetween val="between"/>
      </c:valAx>
      <c:valAx>
        <c:axId val="23290448"/>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63296864"/>
        <c:crosses val="max"/>
        <c:crossBetween val="between"/>
      </c:valAx>
      <c:catAx>
        <c:axId val="363296864"/>
        <c:scaling>
          <c:orientation val="minMax"/>
        </c:scaling>
        <c:delete val="1"/>
        <c:axPos val="b"/>
        <c:numFmt formatCode="General" sourceLinked="1"/>
        <c:majorTickMark val="none"/>
        <c:minorTickMark val="none"/>
        <c:tickLblPos val="nextTo"/>
        <c:crossAx val="232904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Mercado Primario por Modalidad</a:t>
            </a:r>
          </a:p>
        </c:rich>
      </c:tx>
      <c:layout>
        <c:manualLayout>
          <c:xMode val="edge"/>
          <c:yMode val="edge"/>
          <c:x val="0.22404985204874869"/>
          <c:y val="3.5714285714285712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020D-4D48-8694-4DA31765B772}"/>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020D-4D48-8694-4DA31765B772}"/>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020D-4D48-8694-4DA31765B772}"/>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2-27CA-4ED7-A4F6-A951BBCB63EA}"/>
              </c:ext>
            </c:extLst>
          </c:dPt>
          <c:dPt>
            <c:idx val="4"/>
            <c:bubble3D val="0"/>
            <c:spPr>
              <a:solidFill>
                <a:schemeClr val="accent5">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27CA-4ED7-A4F6-A951BBCB63EA}"/>
              </c:ext>
            </c:extLst>
          </c:dPt>
          <c:dLbls>
            <c:delete val="1"/>
          </c:dLbls>
          <c:cat>
            <c:strRef>
              <c:f>Hoja13!$B$37:$B$41</c:f>
              <c:strCache>
                <c:ptCount val="5"/>
                <c:pt idx="0">
                  <c:v>Con Interrupciones</c:v>
                </c:pt>
                <c:pt idx="1">
                  <c:v>Contingencia</c:v>
                </c:pt>
                <c:pt idx="2">
                  <c:v>Firme</c:v>
                </c:pt>
                <c:pt idx="3">
                  <c:v>Firme al 95%</c:v>
                </c:pt>
                <c:pt idx="4">
                  <c:v>Otras</c:v>
                </c:pt>
              </c:strCache>
            </c:strRef>
          </c:cat>
          <c:val>
            <c:numRef>
              <c:f>Hoja13!$C$37:$C$41</c:f>
              <c:numCache>
                <c:formatCode>_(* #,##0_);_(* \(#,##0\);_(* "-"??_);_(@_)</c:formatCode>
                <c:ptCount val="5"/>
                <c:pt idx="0">
                  <c:v>1960973</c:v>
                </c:pt>
                <c:pt idx="1">
                  <c:v>218711</c:v>
                </c:pt>
                <c:pt idx="2">
                  <c:v>109828</c:v>
                </c:pt>
                <c:pt idx="3">
                  <c:v>131151</c:v>
                </c:pt>
                <c:pt idx="4">
                  <c:v>1143322</c:v>
                </c:pt>
              </c:numCache>
            </c:numRef>
          </c:val>
          <c:extLst>
            <c:ext xmlns:c16="http://schemas.microsoft.com/office/drawing/2014/chart" uri="{C3380CC4-5D6E-409C-BE32-E72D297353CC}">
              <c16:uniqueId val="{00000000-27CA-4ED7-A4F6-A951BBCB63EA}"/>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Mercado Secundario por Modalidad</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0666666666666666E-2"/>
          <c:y val="0.26939919395321488"/>
          <c:w val="0.98933333333333329"/>
          <c:h val="0.61493510032557408"/>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AA9-456A-A414-31126F832684}"/>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AA9-456A-A414-31126F832684}"/>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AA9-456A-A414-31126F832684}"/>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398E-4375-AAE7-ADCEF0A5319F}"/>
              </c:ext>
            </c:extLst>
          </c:dPt>
          <c:dLbls>
            <c:delete val="1"/>
          </c:dLbls>
          <c:cat>
            <c:strRef>
              <c:f>Hoja13!$B$50:$B$53</c:f>
              <c:strCache>
                <c:ptCount val="4"/>
                <c:pt idx="0">
                  <c:v>Con Interrupciones</c:v>
                </c:pt>
                <c:pt idx="1">
                  <c:v>Contingencia</c:v>
                </c:pt>
                <c:pt idx="2">
                  <c:v>Firme</c:v>
                </c:pt>
                <c:pt idx="3">
                  <c:v>Opción de Compra</c:v>
                </c:pt>
              </c:strCache>
            </c:strRef>
          </c:cat>
          <c:val>
            <c:numRef>
              <c:f>Hoja13!$C$50:$C$53</c:f>
              <c:numCache>
                <c:formatCode>_(* #,##0_);_(* \(#,##0\);_(* "-"??_);_(@_)</c:formatCode>
                <c:ptCount val="4"/>
                <c:pt idx="0">
                  <c:v>343301</c:v>
                </c:pt>
                <c:pt idx="1">
                  <c:v>6000</c:v>
                </c:pt>
                <c:pt idx="2">
                  <c:v>8879747</c:v>
                </c:pt>
                <c:pt idx="3">
                  <c:v>6074</c:v>
                </c:pt>
              </c:numCache>
            </c:numRef>
          </c:val>
          <c:extLst>
            <c:ext xmlns:c16="http://schemas.microsoft.com/office/drawing/2014/chart" uri="{C3380CC4-5D6E-409C-BE32-E72D297353CC}">
              <c16:uniqueId val="{0000000C-AAA9-456A-A414-31126F832684}"/>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Otras Transacciones</a:t>
            </a:r>
            <a:r>
              <a:rPr lang="en-US" sz="1400" baseline="0"/>
              <a:t> Mercado Mayorista</a:t>
            </a:r>
            <a:r>
              <a:rPr lang="en-US" sz="1400"/>
              <a:t> por Modalidad</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0666666666666666E-2"/>
          <c:y val="0.26939919395321488"/>
          <c:w val="0.98933333333333329"/>
          <c:h val="0.61493510032557408"/>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FE4-418C-BFF1-1CB33EAC49E0}"/>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FE4-418C-BFF1-1CB33EAC49E0}"/>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FE4-418C-BFF1-1CB33EAC49E0}"/>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A-AFE4-418C-BFF1-1CB33EAC49E0}"/>
              </c:ext>
            </c:extLst>
          </c:dPt>
          <c:dLbls>
            <c:delete val="1"/>
          </c:dLbls>
          <c:cat>
            <c:strRef>
              <c:f>Hoja13!$B$62:$B$65</c:f>
              <c:strCache>
                <c:ptCount val="4"/>
                <c:pt idx="0">
                  <c:v>Con Interrupciones</c:v>
                </c:pt>
                <c:pt idx="1">
                  <c:v>Firme</c:v>
                </c:pt>
                <c:pt idx="2">
                  <c:v>Firme al 95%</c:v>
                </c:pt>
                <c:pt idx="3">
                  <c:v>Opción de Compra</c:v>
                </c:pt>
              </c:strCache>
            </c:strRef>
          </c:cat>
          <c:val>
            <c:numRef>
              <c:f>Hoja13!$C$62:$C$65</c:f>
              <c:numCache>
                <c:formatCode>_-* #,##0_-;\-* #,##0_-;_-* "-"??_-;_-@_-</c:formatCode>
                <c:ptCount val="4"/>
                <c:pt idx="0">
                  <c:v>228509</c:v>
                </c:pt>
                <c:pt idx="1">
                  <c:v>8186982</c:v>
                </c:pt>
                <c:pt idx="2">
                  <c:v>2400</c:v>
                </c:pt>
                <c:pt idx="3">
                  <c:v>15370</c:v>
                </c:pt>
              </c:numCache>
            </c:numRef>
          </c:val>
          <c:extLst>
            <c:ext xmlns:c16="http://schemas.microsoft.com/office/drawing/2014/chart" uri="{C3380CC4-5D6E-409C-BE32-E72D297353CC}">
              <c16:uniqueId val="{00000006-AFE4-418C-BFF1-1CB33EAC49E0}"/>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Suministro de gas</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Hoja13!$B$79:$B$90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Hoja13!$D$79:$D$90</c:f>
              <c:numCache>
                <c:formatCode>_-* #,##0_-;\-* #,##0_-;_-* "-"??_-;_-@_-</c:formatCode>
                <c:ptCount val="12"/>
                <c:pt idx="0">
                  <c:v>1</c:v>
                </c:pt>
                <c:pt idx="1">
                  <c:v>3</c:v>
                </c:pt>
                <c:pt idx="3">
                  <c:v>1</c:v>
                </c:pt>
                <c:pt idx="4">
                  <c:v>23</c:v>
                </c:pt>
                <c:pt idx="5">
                  <c:v>3</c:v>
                </c:pt>
                <c:pt idx="6">
                  <c:v>17</c:v>
                </c:pt>
                <c:pt idx="7">
                  <c:v>8</c:v>
                </c:pt>
                <c:pt idx="8">
                  <c:v>4</c:v>
                </c:pt>
                <c:pt idx="9">
                  <c:v>3</c:v>
                </c:pt>
                <c:pt idx="11">
                  <c:v>7</c:v>
                </c:pt>
              </c:numCache>
            </c:numRef>
          </c:val>
          <c:extLst>
            <c:ext xmlns:c16="http://schemas.microsoft.com/office/drawing/2014/chart" uri="{C3380CC4-5D6E-409C-BE32-E72D297353CC}">
              <c16:uniqueId val="{00000001-331A-4313-A3D3-96183A79B787}"/>
            </c:ext>
          </c:extLst>
        </c:ser>
        <c:ser>
          <c:idx val="2"/>
          <c:order val="1"/>
          <c:tx>
            <c:strRef>
              <c:f>Hoja13!$E$77</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Hoja13!$B$79:$B$90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Hoja13!$E$79:$E$90</c:f>
              <c:numCache>
                <c:formatCode>_-* #,##0_-;\-* #,##0_-;_-* "-"??_-;_-@_-</c:formatCode>
                <c:ptCount val="12"/>
                <c:pt idx="1">
                  <c:v>2</c:v>
                </c:pt>
                <c:pt idx="3">
                  <c:v>1</c:v>
                </c:pt>
                <c:pt idx="4">
                  <c:v>1</c:v>
                </c:pt>
                <c:pt idx="11">
                  <c:v>1</c:v>
                </c:pt>
              </c:numCache>
            </c:numRef>
          </c:val>
          <c:extLst>
            <c:ext xmlns:c16="http://schemas.microsoft.com/office/drawing/2014/chart" uri="{C3380CC4-5D6E-409C-BE32-E72D297353CC}">
              <c16:uniqueId val="{00000002-331A-4313-A3D3-96183A79B787}"/>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capacidad de transporte</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Hoja13!$B$96:$B$107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Hoja13!$D$96:$D$107</c:f>
              <c:numCache>
                <c:formatCode>_-* #,##0_-;\-* #,##0_-;_-* "-"??_-;_-@_-</c:formatCode>
                <c:ptCount val="12"/>
                <c:pt idx="0">
                  <c:v>150</c:v>
                </c:pt>
                <c:pt idx="1">
                  <c:v>93</c:v>
                </c:pt>
                <c:pt idx="2">
                  <c:v>128</c:v>
                </c:pt>
                <c:pt idx="3">
                  <c:v>130</c:v>
                </c:pt>
                <c:pt idx="4">
                  <c:v>118</c:v>
                </c:pt>
                <c:pt idx="5">
                  <c:v>111</c:v>
                </c:pt>
                <c:pt idx="6">
                  <c:v>114</c:v>
                </c:pt>
                <c:pt idx="7">
                  <c:v>94</c:v>
                </c:pt>
                <c:pt idx="8">
                  <c:v>103</c:v>
                </c:pt>
                <c:pt idx="9">
                  <c:v>110</c:v>
                </c:pt>
                <c:pt idx="10">
                  <c:v>104</c:v>
                </c:pt>
                <c:pt idx="11">
                  <c:v>83</c:v>
                </c:pt>
              </c:numCache>
            </c:numRef>
          </c:val>
          <c:extLst>
            <c:ext xmlns:c16="http://schemas.microsoft.com/office/drawing/2014/chart" uri="{C3380CC4-5D6E-409C-BE32-E72D297353CC}">
              <c16:uniqueId val="{00000000-8CBC-4844-9CBF-8043380B7F71}"/>
            </c:ext>
          </c:extLst>
        </c:ser>
        <c:ser>
          <c:idx val="2"/>
          <c:order val="1"/>
          <c:tx>
            <c:strRef>
              <c:f>Hoja13!$E$77</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Hoja13!$B$96:$B$107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Hoja13!$E$96:$E$107</c:f>
              <c:numCache>
                <c:formatCode>_-* #,##0_-;\-* #,##0_-;_-* "-"??_-;_-@_-</c:formatCode>
                <c:ptCount val="12"/>
                <c:pt idx="0">
                  <c:v>136</c:v>
                </c:pt>
                <c:pt idx="1">
                  <c:v>145</c:v>
                </c:pt>
                <c:pt idx="2">
                  <c:v>142</c:v>
                </c:pt>
                <c:pt idx="3">
                  <c:v>118</c:v>
                </c:pt>
                <c:pt idx="4">
                  <c:v>201</c:v>
                </c:pt>
                <c:pt idx="5">
                  <c:v>150</c:v>
                </c:pt>
                <c:pt idx="6">
                  <c:v>188</c:v>
                </c:pt>
                <c:pt idx="7">
                  <c:v>129</c:v>
                </c:pt>
                <c:pt idx="8">
                  <c:v>66</c:v>
                </c:pt>
                <c:pt idx="9">
                  <c:v>52</c:v>
                </c:pt>
                <c:pt idx="10">
                  <c:v>167</c:v>
                </c:pt>
                <c:pt idx="11">
                  <c:v>174</c:v>
                </c:pt>
              </c:numCache>
            </c:numRef>
          </c:val>
          <c:extLst>
            <c:ext xmlns:c16="http://schemas.microsoft.com/office/drawing/2014/chart" uri="{C3380CC4-5D6E-409C-BE32-E72D297353CC}">
              <c16:uniqueId val="{00000001-8CBC-4844-9CBF-8043380B7F71}"/>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SUMINISTRO DE GAS - mbtuD</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Hoja13!$B$113:$B$124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Hoja13!$D$113:$D$124</c:f>
              <c:numCache>
                <c:formatCode>_-* #,##0_-;\-* #,##0_-;_-* "-"??_-;_-@_-</c:formatCode>
                <c:ptCount val="12"/>
                <c:pt idx="0">
                  <c:v>14</c:v>
                </c:pt>
                <c:pt idx="1">
                  <c:v>507</c:v>
                </c:pt>
                <c:pt idx="2">
                  <c:v>0</c:v>
                </c:pt>
                <c:pt idx="3">
                  <c:v>96</c:v>
                </c:pt>
                <c:pt idx="4">
                  <c:v>5546</c:v>
                </c:pt>
                <c:pt idx="5">
                  <c:v>1720</c:v>
                </c:pt>
                <c:pt idx="6">
                  <c:v>8195</c:v>
                </c:pt>
                <c:pt idx="7">
                  <c:v>1794</c:v>
                </c:pt>
                <c:pt idx="8">
                  <c:v>596</c:v>
                </c:pt>
                <c:pt idx="9">
                  <c:v>331</c:v>
                </c:pt>
                <c:pt idx="10">
                  <c:v>0</c:v>
                </c:pt>
                <c:pt idx="11">
                  <c:v>869</c:v>
                </c:pt>
              </c:numCache>
            </c:numRef>
          </c:val>
          <c:extLst>
            <c:ext xmlns:c16="http://schemas.microsoft.com/office/drawing/2014/chart" uri="{C3380CC4-5D6E-409C-BE32-E72D297353CC}">
              <c16:uniqueId val="{00000000-DA1A-4A4B-941C-EB35D30A50DA}"/>
            </c:ext>
          </c:extLst>
        </c:ser>
        <c:ser>
          <c:idx val="2"/>
          <c:order val="1"/>
          <c:tx>
            <c:strRef>
              <c:f>Hoja13!$E$77</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Hoja13!$B$113:$B$124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Hoja13!$E$113:$E$124</c:f>
              <c:numCache>
                <c:formatCode>_-* #,##0_-;\-* #,##0_-;_-* "-"??_-;_-@_-</c:formatCode>
                <c:ptCount val="12"/>
                <c:pt idx="0">
                  <c:v>0</c:v>
                </c:pt>
                <c:pt idx="1">
                  <c:v>718</c:v>
                </c:pt>
                <c:pt idx="2">
                  <c:v>0</c:v>
                </c:pt>
                <c:pt idx="3">
                  <c:v>10</c:v>
                </c:pt>
                <c:pt idx="4">
                  <c:v>100</c:v>
                </c:pt>
                <c:pt idx="5">
                  <c:v>0</c:v>
                </c:pt>
                <c:pt idx="6">
                  <c:v>0</c:v>
                </c:pt>
                <c:pt idx="7">
                  <c:v>0</c:v>
                </c:pt>
                <c:pt idx="8">
                  <c:v>0</c:v>
                </c:pt>
                <c:pt idx="9">
                  <c:v>0</c:v>
                </c:pt>
                <c:pt idx="10">
                  <c:v>0</c:v>
                </c:pt>
                <c:pt idx="11">
                  <c:v>750</c:v>
                </c:pt>
              </c:numCache>
            </c:numRef>
          </c:val>
          <c:extLst>
            <c:ext xmlns:c16="http://schemas.microsoft.com/office/drawing/2014/chart" uri="{C3380CC4-5D6E-409C-BE32-E72D297353CC}">
              <c16:uniqueId val="{00000001-DA1A-4A4B-941C-EB35D30A50DA}"/>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CAPACIDAD DE TRANSPORTE - KPCD</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Hoja13!$B$130:$B$141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Hoja13!$D$130:$D$141</c:f>
              <c:numCache>
                <c:formatCode>_-* #,##0_-;\-* #,##0_-;_-* "-"??_-;_-@_-</c:formatCode>
                <c:ptCount val="12"/>
                <c:pt idx="0">
                  <c:v>30912</c:v>
                </c:pt>
                <c:pt idx="1">
                  <c:v>18883</c:v>
                </c:pt>
                <c:pt idx="2">
                  <c:v>29002</c:v>
                </c:pt>
                <c:pt idx="3">
                  <c:v>18542</c:v>
                </c:pt>
                <c:pt idx="4">
                  <c:v>18840</c:v>
                </c:pt>
                <c:pt idx="5">
                  <c:v>14791</c:v>
                </c:pt>
                <c:pt idx="6">
                  <c:v>26779</c:v>
                </c:pt>
                <c:pt idx="7">
                  <c:v>19737</c:v>
                </c:pt>
                <c:pt idx="8">
                  <c:v>28260</c:v>
                </c:pt>
                <c:pt idx="9">
                  <c:v>33833</c:v>
                </c:pt>
                <c:pt idx="10">
                  <c:v>26497</c:v>
                </c:pt>
                <c:pt idx="11">
                  <c:v>15517</c:v>
                </c:pt>
              </c:numCache>
            </c:numRef>
          </c:val>
          <c:extLst>
            <c:ext xmlns:c16="http://schemas.microsoft.com/office/drawing/2014/chart" uri="{C3380CC4-5D6E-409C-BE32-E72D297353CC}">
              <c16:uniqueId val="{00000000-2C02-4B6F-A8F1-2708D5013F63}"/>
            </c:ext>
          </c:extLst>
        </c:ser>
        <c:ser>
          <c:idx val="2"/>
          <c:order val="1"/>
          <c:tx>
            <c:strRef>
              <c:f>Hoja13!$E$77</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Hoja13!$B$130:$B$141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Hoja13!$E$130:$E$141</c:f>
              <c:numCache>
                <c:formatCode>_-* #,##0_-;\-* #,##0_-;_-* "-"??_-;_-@_-</c:formatCode>
                <c:ptCount val="12"/>
                <c:pt idx="0">
                  <c:v>30651</c:v>
                </c:pt>
                <c:pt idx="1">
                  <c:v>25931</c:v>
                </c:pt>
                <c:pt idx="2">
                  <c:v>27862</c:v>
                </c:pt>
                <c:pt idx="3">
                  <c:v>45202</c:v>
                </c:pt>
                <c:pt idx="4">
                  <c:v>201694</c:v>
                </c:pt>
                <c:pt idx="5">
                  <c:v>64186</c:v>
                </c:pt>
                <c:pt idx="6">
                  <c:v>27673</c:v>
                </c:pt>
                <c:pt idx="7">
                  <c:v>4734</c:v>
                </c:pt>
                <c:pt idx="8">
                  <c:v>10003</c:v>
                </c:pt>
                <c:pt idx="9">
                  <c:v>18300</c:v>
                </c:pt>
                <c:pt idx="10">
                  <c:v>34667</c:v>
                </c:pt>
                <c:pt idx="11">
                  <c:v>13823</c:v>
                </c:pt>
              </c:numCache>
            </c:numRef>
          </c:val>
          <c:extLst>
            <c:ext xmlns:c16="http://schemas.microsoft.com/office/drawing/2014/chart" uri="{C3380CC4-5D6E-409C-BE32-E72D297353CC}">
              <c16:uniqueId val="{00000001-2C02-4B6F-A8F1-2708D5013F63}"/>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OTRAS TRANSACCONES DEL MERCADO mAYORISTA </a:t>
            </a:r>
          </a:p>
        </c:rich>
      </c:tx>
      <c:layout>
        <c:manualLayout>
          <c:xMode val="edge"/>
          <c:yMode val="edge"/>
          <c:x val="0.21553681843732433"/>
          <c:y val="8.3073727933541015E-3"/>
        </c:manualLayout>
      </c:layout>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Hoja1!$R$22</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Hoja1!$P$24:$P$35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Hoja1!$R$24:$R$35</c:f>
              <c:numCache>
                <c:formatCode>_-* #,##0_-;\-* #,##0_-;_-* "-"??_-;_-@_-</c:formatCode>
                <c:ptCount val="12"/>
                <c:pt idx="0">
                  <c:v>3738.3</c:v>
                </c:pt>
                <c:pt idx="1">
                  <c:v>4923.5200000000004</c:v>
                </c:pt>
                <c:pt idx="2">
                  <c:v>2922.21</c:v>
                </c:pt>
                <c:pt idx="3">
                  <c:v>2931.34</c:v>
                </c:pt>
                <c:pt idx="4">
                  <c:v>4722.58</c:v>
                </c:pt>
                <c:pt idx="5">
                  <c:v>5167.46</c:v>
                </c:pt>
                <c:pt idx="6">
                  <c:v>3284.82</c:v>
                </c:pt>
                <c:pt idx="7">
                  <c:v>4635.78</c:v>
                </c:pt>
                <c:pt idx="8">
                  <c:v>2823.03</c:v>
                </c:pt>
                <c:pt idx="9">
                  <c:v>4168.6899999999996</c:v>
                </c:pt>
                <c:pt idx="10">
                  <c:v>7422.08</c:v>
                </c:pt>
                <c:pt idx="11">
                  <c:v>6034.67</c:v>
                </c:pt>
              </c:numCache>
            </c:numRef>
          </c:val>
          <c:extLst>
            <c:ext xmlns:c16="http://schemas.microsoft.com/office/drawing/2014/chart" uri="{C3380CC4-5D6E-409C-BE32-E72D297353CC}">
              <c16:uniqueId val="{00000001-3683-4986-BBF4-41EA7D7EF937}"/>
            </c:ext>
          </c:extLst>
        </c:ser>
        <c:ser>
          <c:idx val="2"/>
          <c:order val="1"/>
          <c:tx>
            <c:strRef>
              <c:f>Hoja1!$S$22</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Hoja1!$P$24:$P$35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Hoja1!$S$24:$S$35</c:f>
              <c:numCache>
                <c:formatCode>_-* #,##0_-;\-* #,##0_-;_-* "-"??_-;_-@_-</c:formatCode>
                <c:ptCount val="12"/>
                <c:pt idx="0">
                  <c:v>5455.76</c:v>
                </c:pt>
                <c:pt idx="1">
                  <c:v>5030.51</c:v>
                </c:pt>
                <c:pt idx="2">
                  <c:v>4455.99</c:v>
                </c:pt>
                <c:pt idx="3">
                  <c:v>6241.03</c:v>
                </c:pt>
                <c:pt idx="4">
                  <c:v>3731.56</c:v>
                </c:pt>
                <c:pt idx="5">
                  <c:v>3386.67</c:v>
                </c:pt>
                <c:pt idx="6">
                  <c:v>5090.34</c:v>
                </c:pt>
                <c:pt idx="7">
                  <c:v>8214.85</c:v>
                </c:pt>
                <c:pt idx="8">
                  <c:v>5710.66</c:v>
                </c:pt>
                <c:pt idx="9">
                  <c:v>4553.21</c:v>
                </c:pt>
                <c:pt idx="10">
                  <c:v>3664.95</c:v>
                </c:pt>
                <c:pt idx="11">
                  <c:v>4977</c:v>
                </c:pt>
              </c:numCache>
            </c:numRef>
          </c:val>
          <c:extLst>
            <c:ext xmlns:c16="http://schemas.microsoft.com/office/drawing/2014/chart" uri="{C3380CC4-5D6E-409C-BE32-E72D297353CC}">
              <c16:uniqueId val="{00000002-3683-4986-BBF4-41EA7D7EF937}"/>
            </c:ext>
          </c:extLst>
        </c:ser>
        <c:dLbls>
          <c:showLegendKey val="0"/>
          <c:showVal val="0"/>
          <c:showCatName val="0"/>
          <c:showSerName val="0"/>
          <c:showPercent val="0"/>
          <c:showBubbleSize val="0"/>
        </c:dLbls>
        <c:gapWidth val="219"/>
        <c:overlap val="-27"/>
        <c:axId val="25875504"/>
        <c:axId val="23254592"/>
      </c:barChart>
      <c:lineChart>
        <c:grouping val="standard"/>
        <c:varyColors val="0"/>
        <c:ser>
          <c:idx val="3"/>
          <c:order val="2"/>
          <c:tx>
            <c:strRef>
              <c:f>Hoja1!$T$22</c:f>
              <c:strCache>
                <c:ptCount val="1"/>
                <c:pt idx="0">
                  <c:v>Variación Porcentual</c:v>
                </c:pt>
              </c:strCache>
            </c:strRef>
          </c:tx>
          <c:spPr>
            <a:ln w="28575" cap="rnd">
              <a:solidFill>
                <a:schemeClr val="accent6">
                  <a:lumMod val="60000"/>
                </a:schemeClr>
              </a:solidFill>
              <a:round/>
            </a:ln>
            <a:effectLst/>
          </c:spPr>
          <c:marker>
            <c:symbol val="none"/>
          </c:marker>
          <c:cat>
            <c:strRef>
              <c:f>Hoja1!$P$24:$P$35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Hoja1!$T$24:$T$35</c:f>
              <c:numCache>
                <c:formatCode>0%</c:formatCode>
                <c:ptCount val="12"/>
                <c:pt idx="0">
                  <c:v>0.45942273225797825</c:v>
                </c:pt>
                <c:pt idx="1">
                  <c:v>2.1730388015078539E-2</c:v>
                </c:pt>
                <c:pt idx="2">
                  <c:v>0.52486987588161016</c:v>
                </c:pt>
                <c:pt idx="3">
                  <c:v>1.129070663928442</c:v>
                </c:pt>
                <c:pt idx="4">
                  <c:v>-0.20984715981518576</c:v>
                </c:pt>
                <c:pt idx="5">
                  <c:v>-0.3446161170091302</c:v>
                </c:pt>
                <c:pt idx="6">
                  <c:v>0.5496556888961952</c:v>
                </c:pt>
                <c:pt idx="7">
                  <c:v>0.77205346241624939</c:v>
                </c:pt>
                <c:pt idx="8">
                  <c:v>1.0228832141351667</c:v>
                </c:pt>
                <c:pt idx="9">
                  <c:v>9.2240008251992966E-2</c:v>
                </c:pt>
                <c:pt idx="10">
                  <c:v>-0.50620984953005088</c:v>
                </c:pt>
                <c:pt idx="11">
                  <c:v>-0.17526559033054001</c:v>
                </c:pt>
              </c:numCache>
            </c:numRef>
          </c:val>
          <c:smooth val="0"/>
          <c:extLst>
            <c:ext xmlns:c16="http://schemas.microsoft.com/office/drawing/2014/chart" uri="{C3380CC4-5D6E-409C-BE32-E72D297353CC}">
              <c16:uniqueId val="{00000003-3683-4986-BBF4-41EA7D7EF937}"/>
            </c:ext>
          </c:extLst>
        </c:ser>
        <c:dLbls>
          <c:showLegendKey val="0"/>
          <c:showVal val="0"/>
          <c:showCatName val="0"/>
          <c:showSerName val="0"/>
          <c:showPercent val="0"/>
          <c:showBubbleSize val="0"/>
        </c:dLbls>
        <c:marker val="1"/>
        <c:smooth val="0"/>
        <c:axId val="363323904"/>
        <c:axId val="423985280"/>
      </c:lineChart>
      <c:catAx>
        <c:axId val="2587550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3254592"/>
        <c:crosses val="autoZero"/>
        <c:auto val="1"/>
        <c:lblAlgn val="ctr"/>
        <c:lblOffset val="100"/>
        <c:noMultiLvlLbl val="0"/>
      </c:catAx>
      <c:valAx>
        <c:axId val="23254592"/>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75504"/>
        <c:crosses val="autoZero"/>
        <c:crossBetween val="between"/>
      </c:valAx>
      <c:valAx>
        <c:axId val="423985280"/>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63323904"/>
        <c:crosses val="max"/>
        <c:crossBetween val="between"/>
      </c:valAx>
      <c:catAx>
        <c:axId val="363323904"/>
        <c:scaling>
          <c:orientation val="minMax"/>
        </c:scaling>
        <c:delete val="1"/>
        <c:axPos val="b"/>
        <c:numFmt formatCode="General" sourceLinked="1"/>
        <c:majorTickMark val="none"/>
        <c:minorTickMark val="none"/>
        <c:tickLblPos val="nextTo"/>
        <c:crossAx val="4239852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CANTIDAD TOTAL DE ENERGÍA NEGOCIADA</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Hoja5!$D$17</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Hoja5!$B$18:$B$20</c:f>
              <c:strCache>
                <c:ptCount val="3"/>
                <c:pt idx="0">
                  <c:v>Mercado Primario</c:v>
                </c:pt>
                <c:pt idx="1">
                  <c:v>Mercado Secundario</c:v>
                </c:pt>
                <c:pt idx="2">
                  <c:v>Otras Transacciones del Mercado Mayorista</c:v>
                </c:pt>
              </c:strCache>
            </c:strRef>
          </c:cat>
          <c:val>
            <c:numRef>
              <c:f>Hoja5!$D$18:$D$20</c:f>
              <c:numCache>
                <c:formatCode>_(* #,##0_);_(* \(#,##0\);_(* "-"??_);_(@_)</c:formatCode>
                <c:ptCount val="3"/>
                <c:pt idx="0">
                  <c:v>2957101</c:v>
                </c:pt>
                <c:pt idx="1">
                  <c:v>10904064</c:v>
                </c:pt>
                <c:pt idx="2" formatCode="_-* #,##0_-;\-* #,##0_-;_-* &quot;-&quot;??_-;_-@_-">
                  <c:v>7483593</c:v>
                </c:pt>
              </c:numCache>
            </c:numRef>
          </c:val>
          <c:extLst>
            <c:ext xmlns:c16="http://schemas.microsoft.com/office/drawing/2014/chart" uri="{C3380CC4-5D6E-409C-BE32-E72D297353CC}">
              <c16:uniqueId val="{00000001-7CFD-487C-B1B2-868DEB3A5B1A}"/>
            </c:ext>
          </c:extLst>
        </c:ser>
        <c:ser>
          <c:idx val="2"/>
          <c:order val="1"/>
          <c:tx>
            <c:strRef>
              <c:f>Hoja5!$E$17</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Hoja5!$B$18:$B$20</c:f>
              <c:strCache>
                <c:ptCount val="3"/>
                <c:pt idx="0">
                  <c:v>Mercado Primario</c:v>
                </c:pt>
                <c:pt idx="1">
                  <c:v>Mercado Secundario</c:v>
                </c:pt>
                <c:pt idx="2">
                  <c:v>Otras Transacciones del Mercado Mayorista</c:v>
                </c:pt>
              </c:strCache>
            </c:strRef>
          </c:cat>
          <c:val>
            <c:numRef>
              <c:f>Hoja5!$E$18:$E$20</c:f>
              <c:numCache>
                <c:formatCode>_(* #,##0_);_(* \(#,##0\);_(* "-"??_);_(@_)</c:formatCode>
                <c:ptCount val="3"/>
                <c:pt idx="0">
                  <c:v>3563985</c:v>
                </c:pt>
                <c:pt idx="1">
                  <c:v>9235122</c:v>
                </c:pt>
                <c:pt idx="2" formatCode="_-* #,##0_-;\-* #,##0_-;_-* &quot;-&quot;??_-;_-@_-">
                  <c:v>8433261</c:v>
                </c:pt>
              </c:numCache>
            </c:numRef>
          </c:val>
          <c:extLst>
            <c:ext xmlns:c16="http://schemas.microsoft.com/office/drawing/2014/chart" uri="{C3380CC4-5D6E-409C-BE32-E72D297353CC}">
              <c16:uniqueId val="{00000002-7CFD-487C-B1B2-868DEB3A5B1A}"/>
            </c:ext>
          </c:extLst>
        </c:ser>
        <c:dLbls>
          <c:showLegendKey val="0"/>
          <c:showVal val="0"/>
          <c:showCatName val="0"/>
          <c:showSerName val="0"/>
          <c:showPercent val="0"/>
          <c:showBubbleSize val="0"/>
        </c:dLbls>
        <c:gapWidth val="164"/>
        <c:overlap val="-22"/>
        <c:axId val="2085681920"/>
        <c:axId val="330515328"/>
      </c:barChart>
      <c:lineChart>
        <c:grouping val="standard"/>
        <c:varyColors val="0"/>
        <c:ser>
          <c:idx val="3"/>
          <c:order val="2"/>
          <c:tx>
            <c:strRef>
              <c:f>Hoja5!$F$17</c:f>
              <c:strCache>
                <c:ptCount val="1"/>
                <c:pt idx="0">
                  <c:v>Variación Porcentual</c:v>
                </c:pt>
              </c:strCache>
            </c:strRef>
          </c:tx>
          <c:spPr>
            <a:ln w="28575" cap="rnd">
              <a:solidFill>
                <a:schemeClr val="accent6">
                  <a:lumMod val="60000"/>
                </a:schemeClr>
              </a:solidFill>
              <a:round/>
            </a:ln>
            <a:effectLst/>
          </c:spPr>
          <c:marker>
            <c:symbol val="none"/>
          </c:marker>
          <c:cat>
            <c:strRef>
              <c:f>Hoja5!$B$18:$B$20</c:f>
              <c:strCache>
                <c:ptCount val="3"/>
                <c:pt idx="0">
                  <c:v>Mercado Primario</c:v>
                </c:pt>
                <c:pt idx="1">
                  <c:v>Mercado Secundario</c:v>
                </c:pt>
                <c:pt idx="2">
                  <c:v>Otras Transacciones del Mercado Mayorista</c:v>
                </c:pt>
              </c:strCache>
            </c:strRef>
          </c:cat>
          <c:val>
            <c:numRef>
              <c:f>Hoja5!$F$18:$F$20</c:f>
              <c:numCache>
                <c:formatCode>0%</c:formatCode>
                <c:ptCount val="3"/>
                <c:pt idx="0">
                  <c:v>0.20522937836752964</c:v>
                </c:pt>
                <c:pt idx="1">
                  <c:v>-0.15305687860966333</c:v>
                </c:pt>
                <c:pt idx="2">
                  <c:v>0.12690000645411903</c:v>
                </c:pt>
              </c:numCache>
            </c:numRef>
          </c:val>
          <c:smooth val="0"/>
          <c:extLst>
            <c:ext xmlns:c16="http://schemas.microsoft.com/office/drawing/2014/chart" uri="{C3380CC4-5D6E-409C-BE32-E72D297353CC}">
              <c16:uniqueId val="{00000003-7CFD-487C-B1B2-868DEB3A5B1A}"/>
            </c:ext>
          </c:extLst>
        </c:ser>
        <c:dLbls>
          <c:showLegendKey val="0"/>
          <c:showVal val="0"/>
          <c:showCatName val="0"/>
          <c:showSerName val="0"/>
          <c:showPercent val="0"/>
          <c:showBubbleSize val="0"/>
        </c:dLbls>
        <c:marker val="1"/>
        <c:smooth val="0"/>
        <c:axId val="358852256"/>
        <c:axId val="423992192"/>
      </c:lineChart>
      <c:catAx>
        <c:axId val="20856819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515328"/>
        <c:crosses val="autoZero"/>
        <c:auto val="1"/>
        <c:lblAlgn val="ctr"/>
        <c:lblOffset val="100"/>
        <c:noMultiLvlLbl val="0"/>
      </c:catAx>
      <c:valAx>
        <c:axId val="33051532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085681920"/>
        <c:crosses val="autoZero"/>
        <c:crossBetween val="between"/>
      </c:valAx>
      <c:valAx>
        <c:axId val="42399219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58852256"/>
        <c:crosses val="max"/>
        <c:crossBetween val="between"/>
      </c:valAx>
      <c:catAx>
        <c:axId val="358852256"/>
        <c:scaling>
          <c:orientation val="minMax"/>
        </c:scaling>
        <c:delete val="1"/>
        <c:axPos val="b"/>
        <c:numFmt formatCode="General" sourceLinked="1"/>
        <c:majorTickMark val="out"/>
        <c:minorTickMark val="none"/>
        <c:tickLblPos val="nextTo"/>
        <c:crossAx val="4239921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Hoja6!$D$19</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Hoja6!$D$21:$D$32</c:f>
              <c:numCache>
                <c:formatCode>_(* #,##0_);_(* \(#,##0\);_(* "-"??_);_(@_)</c:formatCode>
                <c:ptCount val="12"/>
                <c:pt idx="0">
                  <c:v>524965</c:v>
                </c:pt>
                <c:pt idx="1">
                  <c:v>275275</c:v>
                </c:pt>
                <c:pt idx="2">
                  <c:v>158926</c:v>
                </c:pt>
                <c:pt idx="3">
                  <c:v>121649</c:v>
                </c:pt>
                <c:pt idx="4">
                  <c:v>177419</c:v>
                </c:pt>
                <c:pt idx="5">
                  <c:v>267693</c:v>
                </c:pt>
                <c:pt idx="6">
                  <c:v>339118</c:v>
                </c:pt>
                <c:pt idx="7">
                  <c:v>149112</c:v>
                </c:pt>
                <c:pt idx="8">
                  <c:v>245792</c:v>
                </c:pt>
                <c:pt idx="9">
                  <c:v>137841</c:v>
                </c:pt>
                <c:pt idx="10">
                  <c:v>296575</c:v>
                </c:pt>
                <c:pt idx="11">
                  <c:v>262736</c:v>
                </c:pt>
              </c:numCache>
            </c:numRef>
          </c:val>
          <c:extLst>
            <c:ext xmlns:c16="http://schemas.microsoft.com/office/drawing/2014/chart" uri="{C3380CC4-5D6E-409C-BE32-E72D297353CC}">
              <c16:uniqueId val="{00000001-0B6A-40A1-82EF-517F6BFA8AED}"/>
            </c:ext>
          </c:extLst>
        </c:ser>
        <c:ser>
          <c:idx val="2"/>
          <c:order val="1"/>
          <c:tx>
            <c:strRef>
              <c:f>Hoja6!$E$19</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Hoja6!$E$21:$E$32</c:f>
              <c:numCache>
                <c:formatCode>_(* #,##0_);_(* \(#,##0\);_(* "-"??_);_(@_)</c:formatCode>
                <c:ptCount val="12"/>
                <c:pt idx="0">
                  <c:v>127954</c:v>
                </c:pt>
                <c:pt idx="1">
                  <c:v>113652</c:v>
                </c:pt>
                <c:pt idx="2">
                  <c:v>166215</c:v>
                </c:pt>
                <c:pt idx="3">
                  <c:v>390234</c:v>
                </c:pt>
                <c:pt idx="4">
                  <c:v>88376</c:v>
                </c:pt>
                <c:pt idx="5">
                  <c:v>142567</c:v>
                </c:pt>
                <c:pt idx="6">
                  <c:v>230074</c:v>
                </c:pt>
                <c:pt idx="7">
                  <c:v>755771</c:v>
                </c:pt>
                <c:pt idx="8">
                  <c:v>544863</c:v>
                </c:pt>
                <c:pt idx="9">
                  <c:v>367494</c:v>
                </c:pt>
                <c:pt idx="10">
                  <c:v>306978</c:v>
                </c:pt>
                <c:pt idx="11">
                  <c:v>329807</c:v>
                </c:pt>
              </c:numCache>
            </c:numRef>
          </c:val>
          <c:extLst>
            <c:ext xmlns:c16="http://schemas.microsoft.com/office/drawing/2014/chart" uri="{C3380CC4-5D6E-409C-BE32-E72D297353CC}">
              <c16:uniqueId val="{00000002-0B6A-40A1-82EF-517F6BFA8AED}"/>
            </c:ext>
          </c:extLst>
        </c:ser>
        <c:dLbls>
          <c:showLegendKey val="0"/>
          <c:showVal val="0"/>
          <c:showCatName val="0"/>
          <c:showSerName val="0"/>
          <c:showPercent val="0"/>
          <c:showBubbleSize val="0"/>
        </c:dLbls>
        <c:gapWidth val="219"/>
        <c:overlap val="-27"/>
        <c:axId val="30040367"/>
        <c:axId val="322389488"/>
      </c:barChart>
      <c:lineChart>
        <c:grouping val="standard"/>
        <c:varyColors val="0"/>
        <c:ser>
          <c:idx val="3"/>
          <c:order val="2"/>
          <c:tx>
            <c:strRef>
              <c:f>Hoja6!$F$19</c:f>
              <c:strCache>
                <c:ptCount val="1"/>
                <c:pt idx="0">
                  <c:v>Variación Porcentual</c:v>
                </c:pt>
              </c:strCache>
            </c:strRef>
          </c:tx>
          <c:spPr>
            <a:ln w="28575" cap="rnd">
              <a:solidFill>
                <a:schemeClr val="accent6">
                  <a:lumMod val="60000"/>
                </a:schemeClr>
              </a:solidFill>
              <a:round/>
            </a:ln>
            <a:effectLst/>
          </c:spPr>
          <c:marker>
            <c:symbol val="none"/>
          </c:marker>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Hoja6!$F$21:$F$32</c:f>
              <c:numCache>
                <c:formatCode>0%</c:formatCode>
                <c:ptCount val="12"/>
                <c:pt idx="0">
                  <c:v>-0.75626184602783042</c:v>
                </c:pt>
                <c:pt idx="1">
                  <c:v>-0.58713286713286705</c:v>
                </c:pt>
                <c:pt idx="2">
                  <c:v>4.5864112857556316E-2</c:v>
                </c:pt>
                <c:pt idx="3">
                  <c:v>2.2078685398153706</c:v>
                </c:pt>
                <c:pt idx="4">
                  <c:v>-0.50187973103218941</c:v>
                </c:pt>
                <c:pt idx="5">
                  <c:v>-0.46742350378978903</c:v>
                </c:pt>
                <c:pt idx="6">
                  <c:v>-0.32155179023230851</c:v>
                </c:pt>
                <c:pt idx="7">
                  <c:v>4.0684787273995386</c:v>
                </c:pt>
                <c:pt idx="8">
                  <c:v>1.2167645814347092</c:v>
                </c:pt>
                <c:pt idx="9">
                  <c:v>1.6660717783533201</c:v>
                </c:pt>
                <c:pt idx="10">
                  <c:v>3.5077130574053816E-2</c:v>
                </c:pt>
                <c:pt idx="11">
                  <c:v>0.25527906339443396</c:v>
                </c:pt>
              </c:numCache>
            </c:numRef>
          </c:val>
          <c:smooth val="0"/>
          <c:extLst>
            <c:ext xmlns:c16="http://schemas.microsoft.com/office/drawing/2014/chart" uri="{C3380CC4-5D6E-409C-BE32-E72D297353CC}">
              <c16:uniqueId val="{00000003-0B6A-40A1-82EF-517F6BFA8AED}"/>
            </c:ext>
          </c:extLst>
        </c:ser>
        <c:dLbls>
          <c:showLegendKey val="0"/>
          <c:showVal val="0"/>
          <c:showCatName val="0"/>
          <c:showSerName val="0"/>
          <c:showPercent val="0"/>
          <c:showBubbleSize val="0"/>
        </c:dLbls>
        <c:marker val="1"/>
        <c:smooth val="0"/>
        <c:axId val="30061167"/>
        <c:axId val="490284288"/>
      </c:lineChart>
      <c:catAx>
        <c:axId val="3004036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22389488"/>
        <c:crosses val="autoZero"/>
        <c:auto val="1"/>
        <c:lblAlgn val="ctr"/>
        <c:lblOffset val="100"/>
        <c:noMultiLvlLbl val="0"/>
      </c:catAx>
      <c:valAx>
        <c:axId val="322389488"/>
        <c:scaling>
          <c:orientation val="minMax"/>
        </c:scaling>
        <c:delete val="0"/>
        <c:axPos val="l"/>
        <c:majorGridlines>
          <c:spPr>
            <a:ln>
              <a:solidFill>
                <a:schemeClr val="tx1">
                  <a:lumMod val="15000"/>
                  <a:lumOff val="85000"/>
                </a:schemeClr>
              </a:solidFill>
            </a:ln>
            <a:effectLst/>
          </c:spPr>
        </c:majorGridlines>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40367"/>
        <c:crosses val="autoZero"/>
        <c:crossBetween val="between"/>
      </c:valAx>
      <c:valAx>
        <c:axId val="490284288"/>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61167"/>
        <c:crosses val="max"/>
        <c:crossBetween val="between"/>
      </c:valAx>
      <c:catAx>
        <c:axId val="30061167"/>
        <c:scaling>
          <c:orientation val="minMax"/>
        </c:scaling>
        <c:delete val="1"/>
        <c:axPos val="b"/>
        <c:numFmt formatCode="General" sourceLinked="1"/>
        <c:majorTickMark val="none"/>
        <c:minorTickMark val="none"/>
        <c:tickLblPos val="nextTo"/>
        <c:crossAx val="4902842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Hoja6!$K$19</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Hoja6!$K$21:$K$32</c:f>
              <c:numCache>
                <c:formatCode>_(* #,##0_);_(* \(#,##0\);_(* "-"??_);_(@_)</c:formatCode>
                <c:ptCount val="12"/>
                <c:pt idx="0">
                  <c:v>926759</c:v>
                </c:pt>
                <c:pt idx="1">
                  <c:v>1045378</c:v>
                </c:pt>
                <c:pt idx="2">
                  <c:v>692787</c:v>
                </c:pt>
                <c:pt idx="3">
                  <c:v>731196</c:v>
                </c:pt>
                <c:pt idx="4">
                  <c:v>1225199</c:v>
                </c:pt>
                <c:pt idx="5">
                  <c:v>522863</c:v>
                </c:pt>
                <c:pt idx="6">
                  <c:v>811514</c:v>
                </c:pt>
                <c:pt idx="7">
                  <c:v>953223</c:v>
                </c:pt>
                <c:pt idx="8">
                  <c:v>729104</c:v>
                </c:pt>
                <c:pt idx="9">
                  <c:v>925670</c:v>
                </c:pt>
                <c:pt idx="10">
                  <c:v>1101282</c:v>
                </c:pt>
                <c:pt idx="11">
                  <c:v>1239089</c:v>
                </c:pt>
              </c:numCache>
            </c:numRef>
          </c:val>
          <c:extLst>
            <c:ext xmlns:c16="http://schemas.microsoft.com/office/drawing/2014/chart" uri="{C3380CC4-5D6E-409C-BE32-E72D297353CC}">
              <c16:uniqueId val="{00000001-040F-4920-A36B-8BFD9C1E75DF}"/>
            </c:ext>
          </c:extLst>
        </c:ser>
        <c:ser>
          <c:idx val="2"/>
          <c:order val="1"/>
          <c:tx>
            <c:strRef>
              <c:f>Hoja6!$L$19</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Hoja6!$L$21:$L$32</c:f>
              <c:numCache>
                <c:formatCode>_(* #,##0_);_(* \(#,##0\);_(* "-"??_);_(@_)</c:formatCode>
                <c:ptCount val="12"/>
                <c:pt idx="0">
                  <c:v>1024334</c:v>
                </c:pt>
                <c:pt idx="1">
                  <c:v>1098913</c:v>
                </c:pt>
                <c:pt idx="2">
                  <c:v>799467</c:v>
                </c:pt>
                <c:pt idx="3">
                  <c:v>669501</c:v>
                </c:pt>
                <c:pt idx="4">
                  <c:v>719274</c:v>
                </c:pt>
                <c:pt idx="5">
                  <c:v>683852</c:v>
                </c:pt>
                <c:pt idx="6">
                  <c:v>1167696</c:v>
                </c:pt>
                <c:pt idx="7">
                  <c:v>1232818</c:v>
                </c:pt>
                <c:pt idx="8">
                  <c:v>491592</c:v>
                </c:pt>
                <c:pt idx="9">
                  <c:v>469644</c:v>
                </c:pt>
                <c:pt idx="10">
                  <c:v>371188</c:v>
                </c:pt>
                <c:pt idx="11">
                  <c:v>506843</c:v>
                </c:pt>
              </c:numCache>
            </c:numRef>
          </c:val>
          <c:extLst>
            <c:ext xmlns:c16="http://schemas.microsoft.com/office/drawing/2014/chart" uri="{C3380CC4-5D6E-409C-BE32-E72D297353CC}">
              <c16:uniqueId val="{00000002-040F-4920-A36B-8BFD9C1E75DF}"/>
            </c:ext>
          </c:extLst>
        </c:ser>
        <c:dLbls>
          <c:showLegendKey val="0"/>
          <c:showVal val="0"/>
          <c:showCatName val="0"/>
          <c:showSerName val="0"/>
          <c:showPercent val="0"/>
          <c:showBubbleSize val="0"/>
        </c:dLbls>
        <c:gapWidth val="164"/>
        <c:overlap val="-22"/>
        <c:axId val="30026639"/>
        <c:axId val="490292928"/>
      </c:barChart>
      <c:lineChart>
        <c:grouping val="standard"/>
        <c:varyColors val="0"/>
        <c:ser>
          <c:idx val="3"/>
          <c:order val="2"/>
          <c:tx>
            <c:strRef>
              <c:f>Hoja6!$M$19</c:f>
              <c:strCache>
                <c:ptCount val="1"/>
                <c:pt idx="0">
                  <c:v>Variación Porcentual</c:v>
                </c:pt>
              </c:strCache>
            </c:strRef>
          </c:tx>
          <c:spPr>
            <a:ln w="28575" cap="rnd">
              <a:solidFill>
                <a:schemeClr val="accent6">
                  <a:lumMod val="60000"/>
                </a:schemeClr>
              </a:solidFill>
              <a:round/>
            </a:ln>
            <a:effectLst/>
          </c:spPr>
          <c:marker>
            <c:symbol val="none"/>
          </c:marker>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Hoja6!$M$21:$M$32</c:f>
              <c:numCache>
                <c:formatCode>0%</c:formatCode>
                <c:ptCount val="12"/>
                <c:pt idx="0">
                  <c:v>0.1052862718355041</c:v>
                </c:pt>
                <c:pt idx="1">
                  <c:v>5.1211140850486725E-2</c:v>
                </c:pt>
                <c:pt idx="2">
                  <c:v>0.1539867231919767</c:v>
                </c:pt>
                <c:pt idx="3">
                  <c:v>-8.4375461572546939E-2</c:v>
                </c:pt>
                <c:pt idx="4">
                  <c:v>-0.41293291946859245</c:v>
                </c:pt>
                <c:pt idx="5">
                  <c:v>0.3078990098744796</c:v>
                </c:pt>
                <c:pt idx="6">
                  <c:v>0.43891048090359508</c:v>
                </c:pt>
                <c:pt idx="7">
                  <c:v>0.2933154151756725</c:v>
                </c:pt>
                <c:pt idx="8">
                  <c:v>-0.32575873949395417</c:v>
                </c:pt>
                <c:pt idx="9">
                  <c:v>-0.49264424686983477</c:v>
                </c:pt>
                <c:pt idx="10">
                  <c:v>-0.66294918104536349</c:v>
                </c:pt>
                <c:pt idx="11">
                  <c:v>-0.59095512913116011</c:v>
                </c:pt>
              </c:numCache>
            </c:numRef>
          </c:val>
          <c:smooth val="0"/>
          <c:extLst>
            <c:ext xmlns:c16="http://schemas.microsoft.com/office/drawing/2014/chart" uri="{C3380CC4-5D6E-409C-BE32-E72D297353CC}">
              <c16:uniqueId val="{00000003-040F-4920-A36B-8BFD9C1E75DF}"/>
            </c:ext>
          </c:extLst>
        </c:ser>
        <c:dLbls>
          <c:showLegendKey val="0"/>
          <c:showVal val="0"/>
          <c:showCatName val="0"/>
          <c:showSerName val="0"/>
          <c:showPercent val="0"/>
          <c:showBubbleSize val="0"/>
        </c:dLbls>
        <c:marker val="1"/>
        <c:smooth val="0"/>
        <c:axId val="30047855"/>
        <c:axId val="31117424"/>
      </c:lineChart>
      <c:catAx>
        <c:axId val="30026639"/>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90292928"/>
        <c:crosses val="autoZero"/>
        <c:auto val="1"/>
        <c:lblAlgn val="ctr"/>
        <c:lblOffset val="100"/>
        <c:noMultiLvlLbl val="0"/>
      </c:catAx>
      <c:valAx>
        <c:axId val="49029292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26639"/>
        <c:crosses val="autoZero"/>
        <c:crossBetween val="between"/>
      </c:valAx>
      <c:valAx>
        <c:axId val="3111742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47855"/>
        <c:crosses val="max"/>
        <c:crossBetween val="between"/>
      </c:valAx>
      <c:catAx>
        <c:axId val="30047855"/>
        <c:scaling>
          <c:orientation val="minMax"/>
        </c:scaling>
        <c:delete val="1"/>
        <c:axPos val="b"/>
        <c:numFmt formatCode="General" sourceLinked="1"/>
        <c:majorTickMark val="out"/>
        <c:minorTickMark val="none"/>
        <c:tickLblPos val="nextTo"/>
        <c:crossAx val="311174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OTRAS TRANSACCIONES DEL MERCADO MAYORISTA</a:t>
            </a:r>
          </a:p>
        </c:rich>
      </c:tx>
      <c:layout>
        <c:manualLayout>
          <c:xMode val="edge"/>
          <c:yMode val="edge"/>
          <c:x val="0.19089803647961723"/>
          <c:y val="2.5806451612903226E-2"/>
        </c:manualLayout>
      </c:layout>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Hoja6!$R$19</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Hoja6!$R$21:$R$32</c:f>
              <c:numCache>
                <c:formatCode>_-* #,##0_-;\-* #,##0_-;_-* "-"??_-;_-@_-</c:formatCode>
                <c:ptCount val="12"/>
                <c:pt idx="0">
                  <c:v>392522</c:v>
                </c:pt>
                <c:pt idx="1">
                  <c:v>768069</c:v>
                </c:pt>
                <c:pt idx="2">
                  <c:v>376965</c:v>
                </c:pt>
                <c:pt idx="3">
                  <c:v>240370</c:v>
                </c:pt>
                <c:pt idx="4">
                  <c:v>760335</c:v>
                </c:pt>
                <c:pt idx="5">
                  <c:v>919808</c:v>
                </c:pt>
                <c:pt idx="6">
                  <c:v>446735</c:v>
                </c:pt>
                <c:pt idx="7">
                  <c:v>774175</c:v>
                </c:pt>
                <c:pt idx="8">
                  <c:v>508146</c:v>
                </c:pt>
                <c:pt idx="9">
                  <c:v>516917</c:v>
                </c:pt>
                <c:pt idx="10">
                  <c:v>964871</c:v>
                </c:pt>
                <c:pt idx="11">
                  <c:v>814680</c:v>
                </c:pt>
              </c:numCache>
            </c:numRef>
          </c:val>
          <c:extLst>
            <c:ext xmlns:c16="http://schemas.microsoft.com/office/drawing/2014/chart" uri="{C3380CC4-5D6E-409C-BE32-E72D297353CC}">
              <c16:uniqueId val="{00000001-FB12-42B2-9393-51B20D9FE773}"/>
            </c:ext>
          </c:extLst>
        </c:ser>
        <c:ser>
          <c:idx val="2"/>
          <c:order val="1"/>
          <c:tx>
            <c:strRef>
              <c:f>Hoja6!$S$19</c:f>
              <c:strCache>
                <c:ptCount val="1"/>
                <c:pt idx="0">
                  <c:v>2019</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Hoja6!$S$21:$S$32</c:f>
              <c:numCache>
                <c:formatCode>_-* #,##0_-;\-* #,##0_-;_-* "-"??_-;_-@_-</c:formatCode>
                <c:ptCount val="12"/>
                <c:pt idx="0">
                  <c:v>900200</c:v>
                </c:pt>
                <c:pt idx="1">
                  <c:v>965857</c:v>
                </c:pt>
                <c:pt idx="2">
                  <c:v>699590</c:v>
                </c:pt>
                <c:pt idx="3">
                  <c:v>892467</c:v>
                </c:pt>
                <c:pt idx="4">
                  <c:v>376888</c:v>
                </c:pt>
                <c:pt idx="5">
                  <c:v>345440</c:v>
                </c:pt>
                <c:pt idx="6">
                  <c:v>615931</c:v>
                </c:pt>
                <c:pt idx="7">
                  <c:v>1339021</c:v>
                </c:pt>
                <c:pt idx="8">
                  <c:v>742386</c:v>
                </c:pt>
                <c:pt idx="9">
                  <c:v>610130</c:v>
                </c:pt>
                <c:pt idx="10">
                  <c:v>487438</c:v>
                </c:pt>
                <c:pt idx="11">
                  <c:v>457913</c:v>
                </c:pt>
              </c:numCache>
            </c:numRef>
          </c:val>
          <c:extLst>
            <c:ext xmlns:c16="http://schemas.microsoft.com/office/drawing/2014/chart" uri="{C3380CC4-5D6E-409C-BE32-E72D297353CC}">
              <c16:uniqueId val="{00000002-FB12-42B2-9393-51B20D9FE773}"/>
            </c:ext>
          </c:extLst>
        </c:ser>
        <c:dLbls>
          <c:showLegendKey val="0"/>
          <c:showVal val="0"/>
          <c:showCatName val="0"/>
          <c:showSerName val="0"/>
          <c:showPercent val="0"/>
          <c:showBubbleSize val="0"/>
        </c:dLbls>
        <c:gapWidth val="164"/>
        <c:overlap val="-22"/>
        <c:axId val="30006255"/>
        <c:axId val="142840016"/>
      </c:barChart>
      <c:lineChart>
        <c:grouping val="standard"/>
        <c:varyColors val="0"/>
        <c:ser>
          <c:idx val="3"/>
          <c:order val="2"/>
          <c:tx>
            <c:strRef>
              <c:f>Hoja6!$T$19</c:f>
              <c:strCache>
                <c:ptCount val="1"/>
                <c:pt idx="0">
                  <c:v>Variación Porcentual</c:v>
                </c:pt>
              </c:strCache>
            </c:strRef>
          </c:tx>
          <c:spPr>
            <a:ln w="28575" cap="rnd">
              <a:solidFill>
                <a:schemeClr val="accent6">
                  <a:lumMod val="60000"/>
                </a:schemeClr>
              </a:solidFill>
              <a:round/>
            </a:ln>
            <a:effectLst/>
          </c:spPr>
          <c:marker>
            <c:symbol val="none"/>
          </c:marker>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Hoja6!$T$21:$T$32</c:f>
              <c:numCache>
                <c:formatCode>0%</c:formatCode>
                <c:ptCount val="12"/>
                <c:pt idx="0">
                  <c:v>1.2933746388737446</c:v>
                </c:pt>
                <c:pt idx="1">
                  <c:v>0.25751332237077662</c:v>
                </c:pt>
                <c:pt idx="2">
                  <c:v>0.85584868621755339</c:v>
                </c:pt>
                <c:pt idx="3">
                  <c:v>2.7128884636185879</c:v>
                </c:pt>
                <c:pt idx="4">
                  <c:v>-0.50431323035241049</c:v>
                </c:pt>
                <c:pt idx="5">
                  <c:v>-0.62444336209295859</c:v>
                </c:pt>
                <c:pt idx="6">
                  <c:v>0.37873907349994962</c:v>
                </c:pt>
                <c:pt idx="7">
                  <c:v>0.72961023024509952</c:v>
                </c:pt>
                <c:pt idx="8">
                  <c:v>0.46096987873563888</c:v>
                </c:pt>
                <c:pt idx="9">
                  <c:v>0.18032488774793642</c:v>
                </c:pt>
                <c:pt idx="10">
                  <c:v>-0.49481536910115442</c:v>
                </c:pt>
                <c:pt idx="11">
                  <c:v>-0.43792286541955128</c:v>
                </c:pt>
              </c:numCache>
            </c:numRef>
          </c:val>
          <c:smooth val="0"/>
          <c:extLst>
            <c:ext xmlns:c16="http://schemas.microsoft.com/office/drawing/2014/chart" uri="{C3380CC4-5D6E-409C-BE32-E72D297353CC}">
              <c16:uniqueId val="{00000003-FB12-42B2-9393-51B20D9FE773}"/>
            </c:ext>
          </c:extLst>
        </c:ser>
        <c:dLbls>
          <c:showLegendKey val="0"/>
          <c:showVal val="0"/>
          <c:showCatName val="0"/>
          <c:showSerName val="0"/>
          <c:showPercent val="0"/>
          <c:showBubbleSize val="0"/>
        </c:dLbls>
        <c:marker val="1"/>
        <c:smooth val="0"/>
        <c:axId val="32748176"/>
        <c:axId val="427919696"/>
      </c:lineChart>
      <c:catAx>
        <c:axId val="3000625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42840016"/>
        <c:crosses val="autoZero"/>
        <c:auto val="1"/>
        <c:lblAlgn val="ctr"/>
        <c:lblOffset val="100"/>
        <c:noMultiLvlLbl val="0"/>
      </c:catAx>
      <c:valAx>
        <c:axId val="142840016"/>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06255"/>
        <c:crosses val="autoZero"/>
        <c:crossBetween val="between"/>
      </c:valAx>
      <c:valAx>
        <c:axId val="4279196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2748176"/>
        <c:crosses val="max"/>
        <c:crossBetween val="between"/>
      </c:valAx>
      <c:catAx>
        <c:axId val="32748176"/>
        <c:scaling>
          <c:orientation val="minMax"/>
        </c:scaling>
        <c:delete val="1"/>
        <c:axPos val="b"/>
        <c:numFmt formatCode="General" sourceLinked="1"/>
        <c:majorTickMark val="out"/>
        <c:minorTickMark val="none"/>
        <c:tickLblPos val="nextTo"/>
        <c:crossAx val="42791969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PRECIO PROMEDIO PONDERADO - ANUAL</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Hoja8!$D$14</c:f>
              <c:strCache>
                <c:ptCount val="1"/>
                <c:pt idx="0">
                  <c:v>2018</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Hoja8!$B$15:$B$17</c:f>
              <c:strCache>
                <c:ptCount val="3"/>
                <c:pt idx="0">
                  <c:v>Mercado Primario</c:v>
                </c:pt>
                <c:pt idx="1">
                  <c:v>Mercado Secundario</c:v>
                </c:pt>
                <c:pt idx="2">
                  <c:v>Otras Transacciones del Mercado Mayorista</c:v>
                </c:pt>
              </c:strCache>
            </c:strRef>
          </c:cat>
          <c:val>
            <c:numRef>
              <c:f>Hoja8!$D$15:$D$17</c:f>
              <c:numCache>
                <c:formatCode>_(* #,##0.00_);_(* \(#,##0.00\);_(* "-"??_);_(@_)</c:formatCode>
                <c:ptCount val="3"/>
                <c:pt idx="0">
                  <c:v>4.5199999999999996</c:v>
                </c:pt>
                <c:pt idx="1">
                  <c:v>4.24</c:v>
                </c:pt>
                <c:pt idx="2">
                  <c:v>5.96</c:v>
                </c:pt>
              </c:numCache>
            </c:numRef>
          </c:val>
          <c:extLst>
            <c:ext xmlns:c16="http://schemas.microsoft.com/office/drawing/2014/chart" uri="{C3380CC4-5D6E-409C-BE32-E72D297353CC}">
              <c16:uniqueId val="{00000001-07ED-4C77-853E-576CA7F54500}"/>
            </c:ext>
          </c:extLst>
        </c:ser>
        <c:ser>
          <c:idx val="2"/>
          <c:order val="1"/>
          <c:tx>
            <c:strRef>
              <c:f>Hoja8!$E$14</c:f>
              <c:strCache>
                <c:ptCount val="1"/>
                <c:pt idx="0">
                  <c:v>2019</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Hoja8!$B$15:$B$17</c:f>
              <c:strCache>
                <c:ptCount val="3"/>
                <c:pt idx="0">
                  <c:v>Mercado Primario</c:v>
                </c:pt>
                <c:pt idx="1">
                  <c:v>Mercado Secundario</c:v>
                </c:pt>
                <c:pt idx="2">
                  <c:v>Otras Transacciones del Mercado Mayorista</c:v>
                </c:pt>
              </c:strCache>
            </c:strRef>
          </c:cat>
          <c:val>
            <c:numRef>
              <c:f>Hoja8!$E$15:$E$17</c:f>
              <c:numCache>
                <c:formatCode>_(* #,##0.00_);_(* \(#,##0.00\);_(* "-"??_);_(@_)</c:formatCode>
                <c:ptCount val="3"/>
                <c:pt idx="0">
                  <c:v>6.27</c:v>
                </c:pt>
                <c:pt idx="1">
                  <c:v>5.08</c:v>
                </c:pt>
                <c:pt idx="2">
                  <c:v>7.63</c:v>
                </c:pt>
              </c:numCache>
            </c:numRef>
          </c:val>
          <c:extLst>
            <c:ext xmlns:c16="http://schemas.microsoft.com/office/drawing/2014/chart" uri="{C3380CC4-5D6E-409C-BE32-E72D297353CC}">
              <c16:uniqueId val="{00000002-07ED-4C77-853E-576CA7F54500}"/>
            </c:ext>
          </c:extLst>
        </c:ser>
        <c:dLbls>
          <c:showLegendKey val="0"/>
          <c:showVal val="0"/>
          <c:showCatName val="0"/>
          <c:showSerName val="0"/>
          <c:showPercent val="0"/>
          <c:showBubbleSize val="0"/>
        </c:dLbls>
        <c:gapWidth val="227"/>
        <c:overlap val="-48"/>
        <c:axId val="485770480"/>
        <c:axId val="423988304"/>
      </c:barChart>
      <c:catAx>
        <c:axId val="48577048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3988304"/>
        <c:crosses val="autoZero"/>
        <c:auto val="1"/>
        <c:lblAlgn val="ctr"/>
        <c:lblOffset val="100"/>
        <c:noMultiLvlLbl val="0"/>
      </c:catAx>
      <c:valAx>
        <c:axId val="423988304"/>
        <c:scaling>
          <c:orientation val="minMax"/>
          <c:max val="8"/>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57704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PRECIOS 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Hoja9!$D$19</c:f>
              <c:strCache>
                <c:ptCount val="1"/>
                <c:pt idx="0">
                  <c:v>2018</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Hoja9!$D$21:$D$32</c:f>
              <c:numCache>
                <c:formatCode>_(* #,##0.00_);_(* \(#,##0.00\);_(* "-"??_);_(@_)</c:formatCode>
                <c:ptCount val="12"/>
                <c:pt idx="0">
                  <c:v>3.23</c:v>
                </c:pt>
                <c:pt idx="1">
                  <c:v>4.9800000000000004</c:v>
                </c:pt>
                <c:pt idx="2">
                  <c:v>4.78</c:v>
                </c:pt>
                <c:pt idx="3">
                  <c:v>3.34</c:v>
                </c:pt>
                <c:pt idx="4">
                  <c:v>4.3099999999999996</c:v>
                </c:pt>
                <c:pt idx="5">
                  <c:v>4.66</c:v>
                </c:pt>
                <c:pt idx="6">
                  <c:v>4.45</c:v>
                </c:pt>
                <c:pt idx="7">
                  <c:v>6.73</c:v>
                </c:pt>
                <c:pt idx="8">
                  <c:v>4.83</c:v>
                </c:pt>
                <c:pt idx="9">
                  <c:v>4.09</c:v>
                </c:pt>
                <c:pt idx="10">
                  <c:v>4.72</c:v>
                </c:pt>
                <c:pt idx="11">
                  <c:v>5.51</c:v>
                </c:pt>
              </c:numCache>
            </c:numRef>
          </c:val>
          <c:extLst>
            <c:ext xmlns:c16="http://schemas.microsoft.com/office/drawing/2014/chart" uri="{C3380CC4-5D6E-409C-BE32-E72D297353CC}">
              <c16:uniqueId val="{00000001-6AD4-4BC5-B16C-7957FBC14D7A}"/>
            </c:ext>
          </c:extLst>
        </c:ser>
        <c:ser>
          <c:idx val="2"/>
          <c:order val="1"/>
          <c:tx>
            <c:strRef>
              <c:f>Hoja9!$E$19</c:f>
              <c:strCache>
                <c:ptCount val="1"/>
                <c:pt idx="0">
                  <c:v>2019</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Hoja9!$E$21:$E$32</c:f>
              <c:numCache>
                <c:formatCode>_(* #,##0.00_);_(* \(#,##0.00\);_(* "-"??_);_(@_)</c:formatCode>
                <c:ptCount val="12"/>
                <c:pt idx="0">
                  <c:v>5.64</c:v>
                </c:pt>
                <c:pt idx="1">
                  <c:v>4.92</c:v>
                </c:pt>
                <c:pt idx="2">
                  <c:v>4.12</c:v>
                </c:pt>
                <c:pt idx="3">
                  <c:v>4.09</c:v>
                </c:pt>
                <c:pt idx="4">
                  <c:v>37.78</c:v>
                </c:pt>
                <c:pt idx="5">
                  <c:v>4.53</c:v>
                </c:pt>
                <c:pt idx="6">
                  <c:v>5.64</c:v>
                </c:pt>
                <c:pt idx="7">
                  <c:v>5.7</c:v>
                </c:pt>
                <c:pt idx="8">
                  <c:v>5.89</c:v>
                </c:pt>
                <c:pt idx="9">
                  <c:v>6.15</c:v>
                </c:pt>
                <c:pt idx="10">
                  <c:v>5.71</c:v>
                </c:pt>
                <c:pt idx="11">
                  <c:v>6</c:v>
                </c:pt>
              </c:numCache>
            </c:numRef>
          </c:val>
          <c:extLst>
            <c:ext xmlns:c16="http://schemas.microsoft.com/office/drawing/2014/chart" uri="{C3380CC4-5D6E-409C-BE32-E72D297353CC}">
              <c16:uniqueId val="{00000002-6AD4-4BC5-B16C-7957FBC14D7A}"/>
            </c:ext>
          </c:extLst>
        </c:ser>
        <c:dLbls>
          <c:showLegendKey val="0"/>
          <c:showVal val="0"/>
          <c:showCatName val="0"/>
          <c:showSerName val="0"/>
          <c:showPercent val="0"/>
          <c:showBubbleSize val="0"/>
        </c:dLbls>
        <c:gapWidth val="227"/>
        <c:overlap val="-48"/>
        <c:axId val="424279600"/>
        <c:axId val="30768224"/>
      </c:barChart>
      <c:catAx>
        <c:axId val="42427960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768224"/>
        <c:crosses val="autoZero"/>
        <c:auto val="1"/>
        <c:lblAlgn val="ctr"/>
        <c:lblOffset val="100"/>
        <c:noMultiLvlLbl val="0"/>
      </c:catAx>
      <c:valAx>
        <c:axId val="3076822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2796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ja3!A1"/><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8" Type="http://schemas.openxmlformats.org/officeDocument/2006/relationships/hyperlink" Target="#Hoja3!A1"/><Relationship Id="rId13" Type="http://schemas.openxmlformats.org/officeDocument/2006/relationships/image" Target="../media/image14.jpeg"/><Relationship Id="rId3" Type="http://schemas.openxmlformats.org/officeDocument/2006/relationships/chart" Target="../charts/chart14.xml"/><Relationship Id="rId7" Type="http://schemas.openxmlformats.org/officeDocument/2006/relationships/chart" Target="../charts/chart18.xml"/><Relationship Id="rId12" Type="http://schemas.openxmlformats.org/officeDocument/2006/relationships/hyperlink" Target="#Hoja9!A1"/><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image" Target="../media/image13.jpeg"/><Relationship Id="rId5" Type="http://schemas.openxmlformats.org/officeDocument/2006/relationships/chart" Target="../charts/chart16.xml"/><Relationship Id="rId10" Type="http://schemas.openxmlformats.org/officeDocument/2006/relationships/hyperlink" Target="#Hoja12!A1"/><Relationship Id="rId4" Type="http://schemas.openxmlformats.org/officeDocument/2006/relationships/chart" Target="../charts/chart15.xml"/><Relationship Id="rId9"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3" Type="http://schemas.openxmlformats.org/officeDocument/2006/relationships/hyperlink" Target="#Hoja13!A1"/><Relationship Id="rId2" Type="http://schemas.openxmlformats.org/officeDocument/2006/relationships/image" Target="../media/image12.jpeg"/><Relationship Id="rId1" Type="http://schemas.openxmlformats.org/officeDocument/2006/relationships/hyperlink" Target="#Hoja3!A1"/><Relationship Id="rId6" Type="http://schemas.openxmlformats.org/officeDocument/2006/relationships/image" Target="../media/image14.jpeg"/><Relationship Id="rId5" Type="http://schemas.openxmlformats.org/officeDocument/2006/relationships/hyperlink" Target="#Hoja10!A1"/><Relationship Id="rId4" Type="http://schemas.openxmlformats.org/officeDocument/2006/relationships/image" Target="../media/image13.jpeg"/></Relationships>
</file>

<file path=xl/drawings/_rels/drawing12.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image" Target="../media/image16.jpe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hyperlink" Target="#Hoja12!A1"/><Relationship Id="rId5" Type="http://schemas.openxmlformats.org/officeDocument/2006/relationships/chart" Target="../charts/chart23.xml"/><Relationship Id="rId10" Type="http://schemas.openxmlformats.org/officeDocument/2006/relationships/image" Target="../media/image12.jpeg"/><Relationship Id="rId4" Type="http://schemas.openxmlformats.org/officeDocument/2006/relationships/chart" Target="../charts/chart22.xml"/><Relationship Id="rId9" Type="http://schemas.openxmlformats.org/officeDocument/2006/relationships/hyperlink" Target="#Hoja3!A1"/></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Hoja1!A1"/><Relationship Id="rId2" Type="http://schemas.openxmlformats.org/officeDocument/2006/relationships/image" Target="../media/image7.jpeg"/><Relationship Id="rId1" Type="http://schemas.openxmlformats.org/officeDocument/2006/relationships/hyperlink" Target="#Hoja3!A1"/><Relationship Id="rId4" Type="http://schemas.openxmlformats.org/officeDocument/2006/relationships/image" Target="../media/image8.jpeg"/></Relationships>
</file>

<file path=xl/drawings/_rels/drawing4.xml.rels><?xml version="1.0" encoding="UTF-8" standalone="yes"?>
<Relationships xmlns="http://schemas.openxmlformats.org/package/2006/relationships"><Relationship Id="rId8" Type="http://schemas.openxmlformats.org/officeDocument/2006/relationships/hyperlink" Target="#Hoja7!A1"/><Relationship Id="rId3" Type="http://schemas.openxmlformats.org/officeDocument/2006/relationships/chart" Target="../charts/chart3.xml"/><Relationship Id="rId7" Type="http://schemas.openxmlformats.org/officeDocument/2006/relationships/image" Target="../media/image10.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oja2!A1"/><Relationship Id="rId5" Type="http://schemas.openxmlformats.org/officeDocument/2006/relationships/image" Target="../media/image9.jpeg"/><Relationship Id="rId4" Type="http://schemas.openxmlformats.org/officeDocument/2006/relationships/hyperlink" Target="#Hoja3!A1"/><Relationship Id="rId9" Type="http://schemas.openxmlformats.org/officeDocument/2006/relationships/image" Target="../media/image11.jpeg"/></Relationships>
</file>

<file path=xl/drawings/_rels/drawing5.xml.rels><?xml version="1.0" encoding="UTF-8" standalone="yes"?>
<Relationships xmlns="http://schemas.openxmlformats.org/package/2006/relationships"><Relationship Id="rId3" Type="http://schemas.openxmlformats.org/officeDocument/2006/relationships/hyperlink" Target="#Hoja5!A1"/><Relationship Id="rId2" Type="http://schemas.openxmlformats.org/officeDocument/2006/relationships/image" Target="../media/image12.jpeg"/><Relationship Id="rId1" Type="http://schemas.openxmlformats.org/officeDocument/2006/relationships/hyperlink" Target="#Hoja3!A1"/><Relationship Id="rId6" Type="http://schemas.openxmlformats.org/officeDocument/2006/relationships/image" Target="../media/image14.jpeg"/><Relationship Id="rId5" Type="http://schemas.openxmlformats.org/officeDocument/2006/relationships/hyperlink" Target="#Hoja1!A1"/><Relationship Id="rId4" Type="http://schemas.openxmlformats.org/officeDocument/2006/relationships/image" Target="../media/image1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2.jpeg"/><Relationship Id="rId7" Type="http://schemas.openxmlformats.org/officeDocument/2006/relationships/image" Target="../media/image14.jpeg"/><Relationship Id="rId2" Type="http://schemas.openxmlformats.org/officeDocument/2006/relationships/hyperlink" Target="#Hoja3!A1"/><Relationship Id="rId1" Type="http://schemas.openxmlformats.org/officeDocument/2006/relationships/chart" Target="../charts/chart4.xml"/><Relationship Id="rId6" Type="http://schemas.openxmlformats.org/officeDocument/2006/relationships/hyperlink" Target="#Hoja2!A1"/><Relationship Id="rId5" Type="http://schemas.openxmlformats.org/officeDocument/2006/relationships/image" Target="../media/image13.jpeg"/><Relationship Id="rId4" Type="http://schemas.openxmlformats.org/officeDocument/2006/relationships/hyperlink" Target="#Hoja6!A1"/></Relationships>
</file>

<file path=xl/drawings/_rels/drawing7.xml.rels><?xml version="1.0" encoding="UTF-8" standalone="yes"?>
<Relationships xmlns="http://schemas.openxmlformats.org/package/2006/relationships"><Relationship Id="rId8" Type="http://schemas.openxmlformats.org/officeDocument/2006/relationships/hyperlink" Target="#Hoja5!A1"/><Relationship Id="rId3" Type="http://schemas.openxmlformats.org/officeDocument/2006/relationships/chart" Target="../charts/chart7.xml"/><Relationship Id="rId7" Type="http://schemas.openxmlformats.org/officeDocument/2006/relationships/image" Target="../media/image13.jpe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hyperlink" Target="#Hoja8!A1"/><Relationship Id="rId5" Type="http://schemas.openxmlformats.org/officeDocument/2006/relationships/image" Target="../media/image12.jpeg"/><Relationship Id="rId4" Type="http://schemas.openxmlformats.org/officeDocument/2006/relationships/hyperlink" Target="#Hoja3!A1"/><Relationship Id="rId9" Type="http://schemas.openxmlformats.org/officeDocument/2006/relationships/image" Target="../media/image1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2.jpeg"/><Relationship Id="rId7" Type="http://schemas.openxmlformats.org/officeDocument/2006/relationships/image" Target="../media/image14.jpeg"/><Relationship Id="rId2" Type="http://schemas.openxmlformats.org/officeDocument/2006/relationships/hyperlink" Target="#Hoja3!A1"/><Relationship Id="rId1" Type="http://schemas.openxmlformats.org/officeDocument/2006/relationships/chart" Target="../charts/chart8.xml"/><Relationship Id="rId6" Type="http://schemas.openxmlformats.org/officeDocument/2006/relationships/hyperlink" Target="#Hoja6!A1"/><Relationship Id="rId5" Type="http://schemas.openxmlformats.org/officeDocument/2006/relationships/image" Target="../media/image15.jpeg"/><Relationship Id="rId4" Type="http://schemas.openxmlformats.org/officeDocument/2006/relationships/hyperlink" Target="#Hoja9!A1"/></Relationships>
</file>

<file path=xl/drawings/_rels/drawing9.xml.rels><?xml version="1.0" encoding="UTF-8" standalone="yes"?>
<Relationships xmlns="http://schemas.openxmlformats.org/package/2006/relationships"><Relationship Id="rId8" Type="http://schemas.openxmlformats.org/officeDocument/2006/relationships/hyperlink" Target="#Hoja8!A1"/><Relationship Id="rId3" Type="http://schemas.openxmlformats.org/officeDocument/2006/relationships/chart" Target="../charts/chart11.xml"/><Relationship Id="rId7" Type="http://schemas.openxmlformats.org/officeDocument/2006/relationships/image" Target="../media/image13.jpeg"/><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hyperlink" Target="#Hoja10!A1"/><Relationship Id="rId5" Type="http://schemas.openxmlformats.org/officeDocument/2006/relationships/image" Target="../media/image12.jpeg"/><Relationship Id="rId4" Type="http://schemas.openxmlformats.org/officeDocument/2006/relationships/hyperlink" Target="#Hoja3!A1"/><Relationship Id="rId9"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752475</xdr:colOff>
      <xdr:row>3</xdr:row>
      <xdr:rowOff>146957</xdr:rowOff>
    </xdr:from>
    <xdr:to>
      <xdr:col>8</xdr:col>
      <xdr:colOff>400050</xdr:colOff>
      <xdr:row>15</xdr:row>
      <xdr:rowOff>142725</xdr:rowOff>
    </xdr:to>
    <xdr:pic>
      <xdr:nvPicPr>
        <xdr:cNvPr id="2" name="Picture 3">
          <a:extLst>
            <a:ext uri="{FF2B5EF4-FFF2-40B4-BE49-F238E27FC236}">
              <a16:creationId xmlns:a16="http://schemas.microsoft.com/office/drawing/2014/main" id="{0BA219B3-68E5-4023-AF79-6334EE9AD07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14475" y="718457"/>
          <a:ext cx="4981575" cy="2281768"/>
        </a:xfrm>
        <a:prstGeom prst="rect">
          <a:avLst/>
        </a:prstGeom>
        <a:noFill/>
        <a:ln w="9525">
          <a:noFill/>
          <a:miter lim="800000"/>
          <a:headEnd/>
          <a:tailEnd/>
        </a:ln>
        <a:effectLst/>
      </xdr:spPr>
    </xdr:pic>
    <xdr:clientData/>
  </xdr:twoCellAnchor>
  <xdr:twoCellAnchor>
    <xdr:from>
      <xdr:col>1</xdr:col>
      <xdr:colOff>571500</xdr:colOff>
      <xdr:row>15</xdr:row>
      <xdr:rowOff>123825</xdr:rowOff>
    </xdr:from>
    <xdr:to>
      <xdr:col>9</xdr:col>
      <xdr:colOff>552450</xdr:colOff>
      <xdr:row>21</xdr:row>
      <xdr:rowOff>9525</xdr:rowOff>
    </xdr:to>
    <xdr:sp macro="" textlink="">
      <xdr:nvSpPr>
        <xdr:cNvPr id="3" name="1 Título">
          <a:extLst>
            <a:ext uri="{FF2B5EF4-FFF2-40B4-BE49-F238E27FC236}">
              <a16:creationId xmlns:a16="http://schemas.microsoft.com/office/drawing/2014/main" id="{0C9BA166-E29A-43EC-836D-9CE571E49526}"/>
            </a:ext>
          </a:extLst>
        </xdr:cNvPr>
        <xdr:cNvSpPr txBox="1">
          <a:spLocks/>
        </xdr:cNvSpPr>
      </xdr:nvSpPr>
      <xdr:spPr>
        <a:xfrm>
          <a:off x="1333500" y="2981325"/>
          <a:ext cx="6076950" cy="10287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600" b="1">
              <a:solidFill>
                <a:schemeClr val="accent6"/>
              </a:solidFill>
              <a:effectLst>
                <a:outerShdw blurRad="38100" dist="38100" dir="2700000" algn="tl">
                  <a:srgbClr val="000000">
                    <a:alpha val="43137"/>
                  </a:srgbClr>
                </a:outerShdw>
              </a:effectLst>
            </a:rPr>
            <a:t>Informe</a:t>
          </a:r>
          <a:r>
            <a:rPr lang="es-CO" sz="3600" b="1" baseline="0">
              <a:solidFill>
                <a:schemeClr val="accent6"/>
              </a:solidFill>
              <a:effectLst>
                <a:outerShdw blurRad="38100" dist="38100" dir="2700000" algn="tl">
                  <a:srgbClr val="000000">
                    <a:alpha val="43137"/>
                  </a:srgbClr>
                </a:outerShdw>
              </a:effectLst>
            </a:rPr>
            <a:t> de Divulgación Anual</a:t>
          </a:r>
          <a:endParaRPr lang="es-CO" sz="3600" b="1">
            <a:solidFill>
              <a:schemeClr val="accent6"/>
            </a:solidFill>
            <a:effectLst>
              <a:outerShdw blurRad="38100" dist="38100" dir="2700000" algn="tl">
                <a:srgbClr val="000000">
                  <a:alpha val="43137"/>
                </a:srgbClr>
              </a:outerShdw>
            </a:effectLst>
          </a:endParaRPr>
        </a:p>
        <a:p>
          <a:pPr algn="ctr"/>
          <a:r>
            <a:rPr lang="es-CO" sz="1900" b="1">
              <a:solidFill>
                <a:schemeClr val="accent6"/>
              </a:solidFill>
              <a:effectLst>
                <a:outerShdw blurRad="38100" dist="38100" dir="2700000" algn="tl">
                  <a:srgbClr val="000000">
                    <a:alpha val="43137"/>
                  </a:srgbClr>
                </a:outerShdw>
              </a:effectLst>
            </a:rPr>
            <a:t>2019</a:t>
          </a:r>
          <a:endParaRPr lang="es-CO" sz="3600" b="1">
            <a:solidFill>
              <a:schemeClr val="accent6"/>
            </a:solidFill>
            <a:effectLst>
              <a:outerShdw blurRad="38100" dist="38100" dir="2700000" algn="tl">
                <a:srgbClr val="000000">
                  <a:alpha val="43137"/>
                </a:srgbClr>
              </a:outerShdw>
            </a:effectLst>
          </a:endParaRPr>
        </a:p>
      </xdr:txBody>
    </xdr:sp>
    <xdr:clientData/>
  </xdr:twoCellAnchor>
  <xdr:twoCellAnchor>
    <xdr:from>
      <xdr:col>9</xdr:col>
      <xdr:colOff>419100</xdr:colOff>
      <xdr:row>20</xdr:row>
      <xdr:rowOff>114300</xdr:rowOff>
    </xdr:from>
    <xdr:to>
      <xdr:col>10</xdr:col>
      <xdr:colOff>695325</xdr:colOff>
      <xdr:row>22</xdr:row>
      <xdr:rowOff>28575</xdr:rowOff>
    </xdr:to>
    <xdr:sp macro="" textlink="">
      <xdr:nvSpPr>
        <xdr:cNvPr id="4" name="2 CuadroTexto">
          <a:hlinkClick xmlns:r="http://schemas.openxmlformats.org/officeDocument/2006/relationships" r:id="rId2"/>
          <a:extLst>
            <a:ext uri="{FF2B5EF4-FFF2-40B4-BE49-F238E27FC236}">
              <a16:creationId xmlns:a16="http://schemas.microsoft.com/office/drawing/2014/main" id="{8BAAF4FF-24B0-4D92-96C4-D9B625EC33D0}"/>
            </a:ext>
          </a:extLst>
        </xdr:cNvPr>
        <xdr:cNvSpPr txBox="1"/>
      </xdr:nvSpPr>
      <xdr:spPr>
        <a:xfrm>
          <a:off x="7277100" y="3924300"/>
          <a:ext cx="1038225" cy="295275"/>
        </a:xfrm>
        <a:prstGeom prst="rect">
          <a:avLst/>
        </a:prstGeom>
        <a:gradFill>
          <a:gsLst>
            <a:gs pos="4000">
              <a:schemeClr val="bg2"/>
            </a:gs>
            <a:gs pos="0">
              <a:schemeClr val="accent1">
                <a:tint val="66000"/>
                <a:satMod val="160000"/>
              </a:schemeClr>
            </a:gs>
            <a:gs pos="94000">
              <a:schemeClr val="accent1">
                <a:tint val="44500"/>
                <a:satMod val="160000"/>
              </a:schemeClr>
            </a:gs>
            <a:gs pos="100000">
              <a:schemeClr val="accent1">
                <a:tint val="23500"/>
                <a:satMod val="160000"/>
              </a:schemeClr>
            </a:gs>
          </a:gsLst>
          <a:lin ang="5400000" scaled="0"/>
        </a:gra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solidFill>
                <a:sysClr val="windowText" lastClr="000000"/>
              </a:solidFill>
            </a:rPr>
            <a:t>Ver</a:t>
          </a:r>
          <a:r>
            <a:rPr lang="es-CO" sz="1100" b="1" i="1" baseline="0">
              <a:solidFill>
                <a:sysClr val="windowText" lastClr="000000"/>
              </a:solidFill>
            </a:rPr>
            <a:t> Contenido</a:t>
          </a:r>
          <a:endParaRPr lang="es-CO" sz="1100" b="1" i="1">
            <a:solidFill>
              <a:sysClr val="windowText" lastClr="000000"/>
            </a:solidFill>
          </a:endParaRPr>
        </a:p>
      </xdr:txBody>
    </xdr:sp>
    <xdr:clientData/>
  </xdr:twoCellAnchor>
  <xdr:twoCellAnchor editAs="oneCell">
    <xdr:from>
      <xdr:col>8</xdr:col>
      <xdr:colOff>266700</xdr:colOff>
      <xdr:row>0</xdr:row>
      <xdr:rowOff>0</xdr:rowOff>
    </xdr:from>
    <xdr:to>
      <xdr:col>11</xdr:col>
      <xdr:colOff>314325</xdr:colOff>
      <xdr:row>7</xdr:row>
      <xdr:rowOff>19050</xdr:rowOff>
    </xdr:to>
    <xdr:pic>
      <xdr:nvPicPr>
        <xdr:cNvPr id="5" name="4 Imagen" descr="Gestor">
          <a:extLst>
            <a:ext uri="{FF2B5EF4-FFF2-40B4-BE49-F238E27FC236}">
              <a16:creationId xmlns:a16="http://schemas.microsoft.com/office/drawing/2014/main" id="{D2E269BC-1124-4092-AD7F-5A55F65410C8}"/>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6936"/>
        <a:stretch/>
      </xdr:blipFill>
      <xdr:spPr bwMode="auto">
        <a:xfrm>
          <a:off x="6362700" y="0"/>
          <a:ext cx="2333625" cy="1352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26</xdr:row>
      <xdr:rowOff>66675</xdr:rowOff>
    </xdr:from>
    <xdr:to>
      <xdr:col>6</xdr:col>
      <xdr:colOff>247650</xdr:colOff>
      <xdr:row>40</xdr:row>
      <xdr:rowOff>142875</xdr:rowOff>
    </xdr:to>
    <xdr:graphicFrame macro="">
      <xdr:nvGraphicFramePr>
        <xdr:cNvPr id="2" name="Gráfico 1">
          <a:extLst>
            <a:ext uri="{FF2B5EF4-FFF2-40B4-BE49-F238E27FC236}">
              <a16:creationId xmlns:a16="http://schemas.microsoft.com/office/drawing/2014/main" id="{3F0E66E7-CAEE-47CB-A3DF-B2AEC6EED4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761999</xdr:colOff>
      <xdr:row>26</xdr:row>
      <xdr:rowOff>47624</xdr:rowOff>
    </xdr:from>
    <xdr:to>
      <xdr:col>12</xdr:col>
      <xdr:colOff>419100</xdr:colOff>
      <xdr:row>40</xdr:row>
      <xdr:rowOff>142875</xdr:rowOff>
    </xdr:to>
    <xdr:graphicFrame macro="">
      <xdr:nvGraphicFramePr>
        <xdr:cNvPr id="3" name="Gráfico 2">
          <a:extLst>
            <a:ext uri="{FF2B5EF4-FFF2-40B4-BE49-F238E27FC236}">
              <a16:creationId xmlns:a16="http://schemas.microsoft.com/office/drawing/2014/main" id="{31BBBDA5-B010-4E27-BB5C-5E3D20B985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742950</xdr:colOff>
      <xdr:row>59</xdr:row>
      <xdr:rowOff>28575</xdr:rowOff>
    </xdr:from>
    <xdr:to>
      <xdr:col>6</xdr:col>
      <xdr:colOff>228600</xdr:colOff>
      <xdr:row>73</xdr:row>
      <xdr:rowOff>104775</xdr:rowOff>
    </xdr:to>
    <xdr:graphicFrame macro="">
      <xdr:nvGraphicFramePr>
        <xdr:cNvPr id="4" name="Gráfico 3">
          <a:extLst>
            <a:ext uri="{FF2B5EF4-FFF2-40B4-BE49-F238E27FC236}">
              <a16:creationId xmlns:a16="http://schemas.microsoft.com/office/drawing/2014/main" id="{6FF8E23A-3417-4370-8301-740D236A27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742950</xdr:colOff>
      <xdr:row>91</xdr:row>
      <xdr:rowOff>180975</xdr:rowOff>
    </xdr:from>
    <xdr:to>
      <xdr:col>6</xdr:col>
      <xdr:colOff>228600</xdr:colOff>
      <xdr:row>106</xdr:row>
      <xdr:rowOff>66675</xdr:rowOff>
    </xdr:to>
    <xdr:graphicFrame macro="">
      <xdr:nvGraphicFramePr>
        <xdr:cNvPr id="5" name="Gráfico 4">
          <a:extLst>
            <a:ext uri="{FF2B5EF4-FFF2-40B4-BE49-F238E27FC236}">
              <a16:creationId xmlns:a16="http://schemas.microsoft.com/office/drawing/2014/main" id="{552E64F2-8F1C-41AC-8DCE-EB94E2F2F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59</xdr:row>
      <xdr:rowOff>0</xdr:rowOff>
    </xdr:from>
    <xdr:to>
      <xdr:col>12</xdr:col>
      <xdr:colOff>247650</xdr:colOff>
      <xdr:row>73</xdr:row>
      <xdr:rowOff>76200</xdr:rowOff>
    </xdr:to>
    <xdr:graphicFrame macro="">
      <xdr:nvGraphicFramePr>
        <xdr:cNvPr id="6" name="Gráfico 5">
          <a:extLst>
            <a:ext uri="{FF2B5EF4-FFF2-40B4-BE49-F238E27FC236}">
              <a16:creationId xmlns:a16="http://schemas.microsoft.com/office/drawing/2014/main" id="{FE55FE36-2A26-4804-B648-01FB6FE4C0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92</xdr:row>
      <xdr:rowOff>0</xdr:rowOff>
    </xdr:from>
    <xdr:to>
      <xdr:col>12</xdr:col>
      <xdr:colOff>247650</xdr:colOff>
      <xdr:row>106</xdr:row>
      <xdr:rowOff>76200</xdr:rowOff>
    </xdr:to>
    <xdr:graphicFrame macro="">
      <xdr:nvGraphicFramePr>
        <xdr:cNvPr id="7" name="Gráfico 6">
          <a:extLst>
            <a:ext uri="{FF2B5EF4-FFF2-40B4-BE49-F238E27FC236}">
              <a16:creationId xmlns:a16="http://schemas.microsoft.com/office/drawing/2014/main" id="{AF550A7B-68BA-48D4-8B00-03D5103F5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0</xdr:colOff>
      <xdr:row>59</xdr:row>
      <xdr:rowOff>0</xdr:rowOff>
    </xdr:from>
    <xdr:to>
      <xdr:col>19</xdr:col>
      <xdr:colOff>0</xdr:colOff>
      <xdr:row>73</xdr:row>
      <xdr:rowOff>76200</xdr:rowOff>
    </xdr:to>
    <xdr:graphicFrame macro="">
      <xdr:nvGraphicFramePr>
        <xdr:cNvPr id="8" name="Gráfico 7">
          <a:extLst>
            <a:ext uri="{FF2B5EF4-FFF2-40B4-BE49-F238E27FC236}">
              <a16:creationId xmlns:a16="http://schemas.microsoft.com/office/drawing/2014/main" id="{13B35FCF-6059-44BE-BBE0-48E83BA4E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0</xdr:row>
      <xdr:rowOff>1</xdr:rowOff>
    </xdr:from>
    <xdr:to>
      <xdr:col>12</xdr:col>
      <xdr:colOff>28575</xdr:colOff>
      <xdr:row>3</xdr:row>
      <xdr:rowOff>1</xdr:rowOff>
    </xdr:to>
    <xdr:sp macro="" textlink="">
      <xdr:nvSpPr>
        <xdr:cNvPr id="9" name="1 Título">
          <a:extLst>
            <a:ext uri="{FF2B5EF4-FFF2-40B4-BE49-F238E27FC236}">
              <a16:creationId xmlns:a16="http://schemas.microsoft.com/office/drawing/2014/main" id="{3227AEDE-3B98-429A-B2A7-DA5BF4E625BE}"/>
            </a:ext>
          </a:extLst>
        </xdr:cNvPr>
        <xdr:cNvSpPr txBox="1">
          <a:spLocks/>
        </xdr:cNvSpPr>
      </xdr:nvSpPr>
      <xdr:spPr>
        <a:xfrm>
          <a:off x="762000" y="1"/>
          <a:ext cx="9439275" cy="5715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8. Número de negociaciones durante el año</a:t>
          </a:r>
        </a:p>
      </xdr:txBody>
    </xdr:sp>
    <xdr:clientData/>
  </xdr:twoCellAnchor>
  <xdr:twoCellAnchor>
    <xdr:from>
      <xdr:col>1</xdr:col>
      <xdr:colOff>0</xdr:colOff>
      <xdr:row>3</xdr:row>
      <xdr:rowOff>0</xdr:rowOff>
    </xdr:from>
    <xdr:to>
      <xdr:col>18</xdr:col>
      <xdr:colOff>28575</xdr:colOff>
      <xdr:row>16</xdr:row>
      <xdr:rowOff>76200</xdr:rowOff>
    </xdr:to>
    <xdr:sp macro="" textlink="">
      <xdr:nvSpPr>
        <xdr:cNvPr id="10" name="9 CuadroTexto">
          <a:extLst>
            <a:ext uri="{FF2B5EF4-FFF2-40B4-BE49-F238E27FC236}">
              <a16:creationId xmlns:a16="http://schemas.microsoft.com/office/drawing/2014/main" id="{6267E9B9-3E6A-4094-91E0-BECCD426ED3E}"/>
            </a:ext>
          </a:extLst>
        </xdr:cNvPr>
        <xdr:cNvSpPr txBox="1"/>
      </xdr:nvSpPr>
      <xdr:spPr>
        <a:xfrm>
          <a:off x="762000" y="571500"/>
          <a:ext cx="14011275" cy="2552700"/>
        </a:xfrm>
        <a:prstGeom prst="rect">
          <a:avLst/>
        </a:prstGeom>
        <a:noFill/>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Se presenta el número  de negociaciones registradas en la plataforma SEGAS tanto para suministro como para transporte desagregado por mercado primario, secundario y otras transacciones del mercado mayorista. Los datos de esta sección fueron determinados con la sumatoria de la cantidad de contratos en Estado </a:t>
          </a:r>
          <a:r>
            <a:rPr lang="es-CO" sz="1400" i="1">
              <a:solidFill>
                <a:schemeClr val="dk1"/>
              </a:solidFill>
              <a:effectLst/>
              <a:latin typeface="+mn-lt"/>
              <a:ea typeface="+mn-ea"/>
              <a:cs typeface="+mn-cs"/>
            </a:rPr>
            <a:t>Registrado</a:t>
          </a:r>
          <a:r>
            <a:rPr lang="es-CO" sz="1400">
              <a:solidFill>
                <a:schemeClr val="dk1"/>
              </a:solidFill>
              <a:effectLst/>
              <a:latin typeface="+mn-lt"/>
              <a:ea typeface="+mn-ea"/>
              <a:cs typeface="+mn-cs"/>
            </a:rPr>
            <a:t> agrupados para 2017, 2018 y 2019 desagregado</a:t>
          </a:r>
          <a:r>
            <a:rPr lang="es-CO" sz="1400" baseline="0">
              <a:solidFill>
                <a:schemeClr val="dk1"/>
              </a:solidFill>
              <a:effectLst/>
              <a:latin typeface="+mn-lt"/>
              <a:ea typeface="+mn-ea"/>
              <a:cs typeface="+mn-cs"/>
            </a:rPr>
            <a:t> de forma</a:t>
          </a:r>
          <a:r>
            <a:rPr lang="es-CO" sz="1400">
              <a:solidFill>
                <a:schemeClr val="dk1"/>
              </a:solidFill>
              <a:effectLst/>
              <a:latin typeface="+mn-lt"/>
              <a:ea typeface="+mn-ea"/>
              <a:cs typeface="+mn-cs"/>
            </a:rPr>
            <a:t> mensual.</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400">
              <a:solidFill>
                <a:schemeClr val="dk1"/>
              </a:solidFill>
              <a:effectLst/>
              <a:latin typeface="+mn-lt"/>
              <a:ea typeface="+mn-ea"/>
              <a:cs typeface="+mn-cs"/>
            </a:rPr>
            <a:t>Para el mercado primario durante 2019 se registraron 1120 contratos de los cuales el 41% corresponde a Suministro y el 59% a Transporte. </a:t>
          </a:r>
        </a:p>
        <a:p>
          <a:pPr marL="0" marR="0" indent="0" defTabSz="914400" eaLnBrk="1" fontAlgn="auto" latinLnBrk="0" hangingPunct="1">
            <a:lnSpc>
              <a:spcPct val="100000"/>
            </a:lnSpc>
            <a:spcBef>
              <a:spcPts val="0"/>
            </a:spcBef>
            <a:spcAft>
              <a:spcPts val="0"/>
            </a:spcAft>
            <a:buClrTx/>
            <a:buSzTx/>
            <a:buFontTx/>
            <a:buNone/>
            <a:tabLst/>
            <a:defRPr/>
          </a:pPr>
          <a:r>
            <a:rPr lang="es-CO" sz="1400">
              <a:solidFill>
                <a:schemeClr val="dk1"/>
              </a:solidFill>
              <a:effectLst/>
              <a:latin typeface="+mn-lt"/>
              <a:ea typeface="+mn-ea"/>
              <a:cs typeface="+mn-cs"/>
            </a:rPr>
            <a:t>Para el mercado secundario en</a:t>
          </a:r>
          <a:r>
            <a:rPr lang="es-CO" sz="1400" baseline="0">
              <a:solidFill>
                <a:schemeClr val="dk1"/>
              </a:solidFill>
              <a:effectLst/>
              <a:latin typeface="+mn-lt"/>
              <a:ea typeface="+mn-ea"/>
              <a:cs typeface="+mn-cs"/>
            </a:rPr>
            <a:t> el mismo año </a:t>
          </a:r>
          <a:r>
            <a:rPr lang="es-CO" sz="1400">
              <a:solidFill>
                <a:schemeClr val="dk1"/>
              </a:solidFill>
              <a:effectLst/>
              <a:latin typeface="+mn-lt"/>
              <a:ea typeface="+mn-ea"/>
              <a:cs typeface="+mn-cs"/>
            </a:rPr>
            <a:t>se registraron 7,478 contratos en la plataforma SEGAS, de los cuales el 49% corresponden a contratos de suministro  y el restante 51% a negociaciones de transporte. Finalmente,  a</a:t>
          </a:r>
          <a:r>
            <a:rPr lang="es-CO" sz="1400" baseline="0">
              <a:solidFill>
                <a:schemeClr val="dk1"/>
              </a:solidFill>
              <a:effectLst/>
              <a:latin typeface="+mn-lt"/>
              <a:ea typeface="+mn-ea"/>
              <a:cs typeface="+mn-cs"/>
            </a:rPr>
            <a:t> lo largo de 2019 </a:t>
          </a:r>
          <a:r>
            <a:rPr lang="es-CO" sz="1400">
              <a:solidFill>
                <a:schemeClr val="dk1"/>
              </a:solidFill>
              <a:effectLst/>
              <a:latin typeface="+mn-lt"/>
              <a:ea typeface="+mn-ea"/>
              <a:cs typeface="+mn-cs"/>
            </a:rPr>
            <a:t>se registraron 2,030 contratos producto de negociaciones entre comercializadores y usuarios no regulados.</a:t>
          </a: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i="0">
              <a:solidFill>
                <a:schemeClr val="dk1"/>
              </a:solidFill>
              <a:effectLst/>
              <a:latin typeface="Cambria Math"/>
              <a:ea typeface="+mn-ea"/>
              <a:cs typeface="+mn-cs"/>
            </a:rPr>
            <a:t>𝑁</a:t>
          </a:r>
          <a:r>
            <a:rPr lang="es-CO" sz="1100" b="0" i="0">
              <a:solidFill>
                <a:schemeClr val="dk1"/>
              </a:solidFill>
              <a:effectLst/>
              <a:latin typeface="Cambria Math"/>
              <a:ea typeface="+mn-ea"/>
              <a:cs typeface="+mn-cs"/>
            </a:rPr>
            <a:t>° 𝑁𝑒𝑔𝑜𝑐𝑖𝑎𝑐𝑖𝑜𝑛𝑒𝑠 𝑎𝑛𝑢𝑎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a:t>
          </a:r>
          <a:r>
            <a:rPr lang="es-CO" sz="1100" b="0" i="0">
              <a:solidFill>
                <a:schemeClr val="dk1"/>
              </a:solidFill>
              <a:effectLst/>
              <a:latin typeface="Cambria Math"/>
              <a:ea typeface="+mn-ea"/>
              <a:cs typeface="+mn-cs"/>
            </a:rPr>
            <a:t>𝐶𝑎𝑛𝑡𝑖𝑑𝑎𝑑 𝑑𝑒 𝑐𝑜𝑛𝑡𝑟𝑎𝑡𝑜𝑠 𝑟𝑒𝑔𝑖𝑠𝑡𝑟𝑎𝑑𝑜𝑠 𝑒𝑛 𝑒𝑙 𝑎ñ𝑜</a:t>
          </a:r>
          <a:r>
            <a:rPr lang="es-CO" sz="1100" b="0" i="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Negociaciones</a:t>
          </a:r>
          <a:r>
            <a:rPr lang="es-ES" sz="1100" i="1" baseline="0">
              <a:solidFill>
                <a:schemeClr val="dk1"/>
              </a:solidFill>
              <a:effectLst/>
              <a:latin typeface="+mn-lt"/>
              <a:ea typeface="+mn-ea"/>
              <a:cs typeface="+mn-cs"/>
            </a:rPr>
            <a:t> 2019 - Negociaciones 2018)/(Negociaciones 2018)</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endParaRPr lang="es-CO" sz="1800"/>
        </a:p>
      </xdr:txBody>
    </xdr:sp>
    <xdr:clientData/>
  </xdr:twoCellAnchor>
  <xdr:twoCellAnchor editAs="oneCell">
    <xdr:from>
      <xdr:col>16</xdr:col>
      <xdr:colOff>319659</xdr:colOff>
      <xdr:row>0</xdr:row>
      <xdr:rowOff>67236</xdr:rowOff>
    </xdr:from>
    <xdr:to>
      <xdr:col>17</xdr:col>
      <xdr:colOff>212003</xdr:colOff>
      <xdr:row>2</xdr:row>
      <xdr:rowOff>60276</xdr:rowOff>
    </xdr:to>
    <xdr:pic>
      <xdr:nvPicPr>
        <xdr:cNvPr id="11" name="Imagen 10">
          <a:hlinkClick xmlns:r="http://schemas.openxmlformats.org/officeDocument/2006/relationships" r:id="rId8"/>
          <a:extLst>
            <a:ext uri="{FF2B5EF4-FFF2-40B4-BE49-F238E27FC236}">
              <a16:creationId xmlns:a16="http://schemas.microsoft.com/office/drawing/2014/main" id="{25921CC7-A1D5-4829-A8B9-3B221B839A53}"/>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3542600" y="67236"/>
          <a:ext cx="654344" cy="374040"/>
        </a:xfrm>
        <a:prstGeom prst="rect">
          <a:avLst/>
        </a:prstGeom>
      </xdr:spPr>
    </xdr:pic>
    <xdr:clientData/>
  </xdr:twoCellAnchor>
  <xdr:twoCellAnchor editAs="oneCell">
    <xdr:from>
      <xdr:col>17</xdr:col>
      <xdr:colOff>497444</xdr:colOff>
      <xdr:row>1</xdr:row>
      <xdr:rowOff>18727</xdr:rowOff>
    </xdr:from>
    <xdr:to>
      <xdr:col>18</xdr:col>
      <xdr:colOff>73668</xdr:colOff>
      <xdr:row>2</xdr:row>
      <xdr:rowOff>60276</xdr:rowOff>
    </xdr:to>
    <xdr:pic>
      <xdr:nvPicPr>
        <xdr:cNvPr id="12" name="7 Imagen">
          <a:hlinkClick xmlns:r="http://schemas.openxmlformats.org/officeDocument/2006/relationships" r:id="rId10"/>
          <a:extLst>
            <a:ext uri="{FF2B5EF4-FFF2-40B4-BE49-F238E27FC236}">
              <a16:creationId xmlns:a16="http://schemas.microsoft.com/office/drawing/2014/main" id="{5B994D60-77C8-418D-8262-3714923DEDB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482385" y="209227"/>
          <a:ext cx="338224" cy="232049"/>
        </a:xfrm>
        <a:prstGeom prst="rect">
          <a:avLst/>
        </a:prstGeom>
      </xdr:spPr>
    </xdr:pic>
    <xdr:clientData/>
  </xdr:twoCellAnchor>
  <xdr:twoCellAnchor editAs="oneCell">
    <xdr:from>
      <xdr:col>15</xdr:col>
      <xdr:colOff>481853</xdr:colOff>
      <xdr:row>1</xdr:row>
      <xdr:rowOff>4588</xdr:rowOff>
    </xdr:from>
    <xdr:to>
      <xdr:col>16</xdr:col>
      <xdr:colOff>63859</xdr:colOff>
      <xdr:row>2</xdr:row>
      <xdr:rowOff>60276</xdr:rowOff>
    </xdr:to>
    <xdr:pic>
      <xdr:nvPicPr>
        <xdr:cNvPr id="13" name="8 Imagen">
          <a:hlinkClick xmlns:r="http://schemas.openxmlformats.org/officeDocument/2006/relationships" r:id="rId12"/>
          <a:extLst>
            <a:ext uri="{FF2B5EF4-FFF2-40B4-BE49-F238E27FC236}">
              <a16:creationId xmlns:a16="http://schemas.microsoft.com/office/drawing/2014/main" id="{B6723C18-503D-44F6-B531-4E35CE922E7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2942794" y="195088"/>
          <a:ext cx="344006" cy="2461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9525</xdr:colOff>
      <xdr:row>2</xdr:row>
      <xdr:rowOff>142875</xdr:rowOff>
    </xdr:to>
    <xdr:sp macro="" textlink="">
      <xdr:nvSpPr>
        <xdr:cNvPr id="2" name="1 Título">
          <a:extLst>
            <a:ext uri="{FF2B5EF4-FFF2-40B4-BE49-F238E27FC236}">
              <a16:creationId xmlns:a16="http://schemas.microsoft.com/office/drawing/2014/main" id="{6C76492D-7523-475A-B220-69FE1618E3CB}"/>
            </a:ext>
          </a:extLst>
        </xdr:cNvPr>
        <xdr:cNvSpPr txBox="1">
          <a:spLocks/>
        </xdr:cNvSpPr>
      </xdr:nvSpPr>
      <xdr:spPr>
        <a:xfrm>
          <a:off x="762000" y="0"/>
          <a:ext cx="12963525" cy="5238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9. Número promedio de negociaciones diarias</a:t>
          </a:r>
        </a:p>
      </xdr:txBody>
    </xdr:sp>
    <xdr:clientData/>
  </xdr:twoCellAnchor>
  <xdr:twoCellAnchor>
    <xdr:from>
      <xdr:col>1</xdr:col>
      <xdr:colOff>0</xdr:colOff>
      <xdr:row>3</xdr:row>
      <xdr:rowOff>0</xdr:rowOff>
    </xdr:from>
    <xdr:to>
      <xdr:col>17</xdr:col>
      <xdr:colOff>657225</xdr:colOff>
      <xdr:row>11</xdr:row>
      <xdr:rowOff>85726</xdr:rowOff>
    </xdr:to>
    <xdr:sp macro="" textlink="">
      <xdr:nvSpPr>
        <xdr:cNvPr id="3" name="5 CuadroTexto">
          <a:extLst>
            <a:ext uri="{FF2B5EF4-FFF2-40B4-BE49-F238E27FC236}">
              <a16:creationId xmlns:a16="http://schemas.microsoft.com/office/drawing/2014/main" id="{EC53E1B7-76AA-4D6D-9748-EC021D71900D}"/>
            </a:ext>
          </a:extLst>
        </xdr:cNvPr>
        <xdr:cNvSpPr txBox="1"/>
      </xdr:nvSpPr>
      <xdr:spPr>
        <a:xfrm>
          <a:off x="762000" y="571500"/>
          <a:ext cx="12849225" cy="160972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Se presentan el número promedio de negociaciones diarias realizadas tanto en suministro como en transporte, este dato fue calculado teniendo como referencia la cantidad de contratos registrados en un mes sobre el número de días del mes a analizar. Esta información se presenta para mercado primario, secundario y otras transacciones del mercado mayorista.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i="0">
              <a:solidFill>
                <a:schemeClr val="dk1"/>
              </a:solidFill>
              <a:effectLst/>
              <a:latin typeface="Cambria Math"/>
              <a:ea typeface="+mn-ea"/>
              <a:cs typeface="+mn-cs"/>
            </a:rPr>
            <a:t>𝑁</a:t>
          </a:r>
          <a:r>
            <a:rPr lang="es-CO" sz="1100" b="0" i="0">
              <a:solidFill>
                <a:schemeClr val="dk1"/>
              </a:solidFill>
              <a:effectLst/>
              <a:latin typeface="Cambria Math"/>
              <a:ea typeface="+mn-ea"/>
              <a:cs typeface="+mn-cs"/>
            </a:rPr>
            <a:t>° 𝑝𝑟𝑜𝑚𝑒𝑑𝑖𝑜 𝑑𝑒 𝑛𝑒𝑔𝑜𝑐𝑖𝑎𝑐𝑖𝑜𝑛𝑒𝑠 𝑑𝑖𝑎𝑟𝑖𝑎𝑠</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ES" sz="1100" i="0">
              <a:solidFill>
                <a:schemeClr val="dk1"/>
              </a:solidFill>
              <a:effectLst/>
              <a:latin typeface="+mn-lt"/>
              <a:ea typeface="+mn-ea"/>
              <a:cs typeface="+mn-cs"/>
            </a:rPr>
            <a:t>∑</a:t>
          </a:r>
          <a:r>
            <a:rPr lang="es-CO" sz="1100" b="0" i="0">
              <a:solidFill>
                <a:schemeClr val="dk1"/>
              </a:solidFill>
              <a:effectLst/>
              <a:latin typeface="+mn-lt"/>
              <a:ea typeface="+mn-ea"/>
              <a:cs typeface="+mn-cs"/>
            </a:rPr>
            <a:t>▒</a:t>
          </a:r>
          <a:r>
            <a:rPr lang="es-ES" sz="1100" b="0" i="0">
              <a:solidFill>
                <a:schemeClr val="dk1"/>
              </a:solidFill>
              <a:effectLst/>
              <a:latin typeface="+mn-lt"/>
              <a:ea typeface="+mn-ea"/>
              <a:cs typeface="+mn-cs"/>
            </a:rPr>
            <a:t>〖</a:t>
          </a:r>
          <a:r>
            <a:rPr lang="es-CO" sz="1100" i="0">
              <a:solidFill>
                <a:schemeClr val="dk1"/>
              </a:solidFill>
              <a:effectLst/>
              <a:latin typeface="Cambria Math"/>
              <a:ea typeface="+mn-ea"/>
              <a:cs typeface="+mn-cs"/>
            </a:rPr>
            <a:t>𝐶</a:t>
          </a:r>
          <a:r>
            <a:rPr lang="es-CO" sz="1100" b="0" i="0">
              <a:solidFill>
                <a:schemeClr val="dk1"/>
              </a:solidFill>
              <a:effectLst/>
              <a:latin typeface="Cambria Math"/>
              <a:ea typeface="+mn-ea"/>
              <a:cs typeface="+mn-cs"/>
            </a:rPr>
            <a:t>𝑎𝑛𝑡𝑖𝑑𝑎𝑑 𝑑𝑒 𝑐𝑜𝑛𝑡𝑟𝑎𝑡𝑜𝑠 𝑟𝑒𝑔𝑖𝑠𝑡𝑟𝑎𝑑𝑜𝑠 𝑒𝑛 𝑒𝑙 𝑚𝑒𝑠</a:t>
          </a:r>
          <a:r>
            <a:rPr lang="es-ES" sz="1100" b="0" i="0">
              <a:solidFill>
                <a:schemeClr val="dk1"/>
              </a:solidFill>
              <a:effectLst/>
              <a:latin typeface="+mn-lt"/>
              <a:ea typeface="+mn-ea"/>
              <a:cs typeface="+mn-cs"/>
            </a:rPr>
            <a:t>〗</a:t>
          </a:r>
          <a:r>
            <a:rPr lang="es-CO" sz="1100" b="0" i="0">
              <a:solidFill>
                <a:schemeClr val="dk1"/>
              </a:solidFill>
              <a:effectLst/>
              <a:latin typeface="+mn-lt"/>
              <a:ea typeface="+mn-ea"/>
              <a:cs typeface="+mn-cs"/>
            </a:rPr>
            <a:t>)/(</a:t>
          </a:r>
          <a:r>
            <a:rPr lang="es-CO" sz="1100" b="0" i="0">
              <a:solidFill>
                <a:schemeClr val="dk1"/>
              </a:solidFill>
              <a:effectLst/>
              <a:latin typeface="Cambria Math"/>
              <a:ea typeface="+mn-ea"/>
              <a:cs typeface="+mn-cs"/>
            </a:rPr>
            <a:t>𝑁ú𝑚𝑒𝑟𝑜 𝑑𝑒 𝑑í𝑎𝑠 𝑑𝑒𝑙 𝑚𝑒𝑠</a:t>
          </a:r>
          <a:r>
            <a:rPr lang="es-CO" sz="1100" b="0" i="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Negociaciones</a:t>
          </a:r>
          <a:r>
            <a:rPr lang="es-ES" sz="1100" i="1" baseline="0">
              <a:solidFill>
                <a:schemeClr val="dk1"/>
              </a:solidFill>
              <a:effectLst/>
              <a:latin typeface="+mn-lt"/>
              <a:ea typeface="+mn-ea"/>
              <a:cs typeface="+mn-cs"/>
            </a:rPr>
            <a:t> 2019 - Negociaciones 2018)/(Negociaciones 2018)</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800"/>
        </a:p>
      </xdr:txBody>
    </xdr:sp>
    <xdr:clientData/>
  </xdr:twoCellAnchor>
  <xdr:twoCellAnchor editAs="oneCell">
    <xdr:from>
      <xdr:col>16</xdr:col>
      <xdr:colOff>190231</xdr:colOff>
      <xdr:row>0</xdr:row>
      <xdr:rowOff>66675</xdr:rowOff>
    </xdr:from>
    <xdr:to>
      <xdr:col>17</xdr:col>
      <xdr:colOff>82575</xdr:colOff>
      <xdr:row>2</xdr:row>
      <xdr:rowOff>59715</xdr:rowOff>
    </xdr:to>
    <xdr:pic>
      <xdr:nvPicPr>
        <xdr:cNvPr id="4" name="Imagen 3">
          <a:hlinkClick xmlns:r="http://schemas.openxmlformats.org/officeDocument/2006/relationships" r:id="rId1"/>
          <a:extLst>
            <a:ext uri="{FF2B5EF4-FFF2-40B4-BE49-F238E27FC236}">
              <a16:creationId xmlns:a16="http://schemas.microsoft.com/office/drawing/2014/main" id="{1D48D5F5-F1E3-47D4-9163-EB9F22381CC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382231" y="66675"/>
          <a:ext cx="654344" cy="374040"/>
        </a:xfrm>
        <a:prstGeom prst="rect">
          <a:avLst/>
        </a:prstGeom>
      </xdr:spPr>
    </xdr:pic>
    <xdr:clientData/>
  </xdr:twoCellAnchor>
  <xdr:twoCellAnchor editAs="oneCell">
    <xdr:from>
      <xdr:col>17</xdr:col>
      <xdr:colOff>368016</xdr:colOff>
      <xdr:row>1</xdr:row>
      <xdr:rowOff>18166</xdr:rowOff>
    </xdr:from>
    <xdr:to>
      <xdr:col>17</xdr:col>
      <xdr:colOff>706240</xdr:colOff>
      <xdr:row>2</xdr:row>
      <xdr:rowOff>59715</xdr:rowOff>
    </xdr:to>
    <xdr:pic>
      <xdr:nvPicPr>
        <xdr:cNvPr id="5" name="7 Imagen">
          <a:hlinkClick xmlns:r="http://schemas.openxmlformats.org/officeDocument/2006/relationships" r:id="rId3"/>
          <a:extLst>
            <a:ext uri="{FF2B5EF4-FFF2-40B4-BE49-F238E27FC236}">
              <a16:creationId xmlns:a16="http://schemas.microsoft.com/office/drawing/2014/main" id="{B26B38AD-1FD2-4E7A-AF77-90CC59BCAA1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322016" y="208666"/>
          <a:ext cx="338224" cy="232049"/>
        </a:xfrm>
        <a:prstGeom prst="rect">
          <a:avLst/>
        </a:prstGeom>
      </xdr:spPr>
    </xdr:pic>
    <xdr:clientData/>
  </xdr:twoCellAnchor>
  <xdr:twoCellAnchor editAs="oneCell">
    <xdr:from>
      <xdr:col>15</xdr:col>
      <xdr:colOff>352425</xdr:colOff>
      <xdr:row>1</xdr:row>
      <xdr:rowOff>4027</xdr:rowOff>
    </xdr:from>
    <xdr:to>
      <xdr:col>15</xdr:col>
      <xdr:colOff>696431</xdr:colOff>
      <xdr:row>2</xdr:row>
      <xdr:rowOff>59715</xdr:rowOff>
    </xdr:to>
    <xdr:pic>
      <xdr:nvPicPr>
        <xdr:cNvPr id="6" name="8 Imagen">
          <a:hlinkClick xmlns:r="http://schemas.openxmlformats.org/officeDocument/2006/relationships" r:id="rId5"/>
          <a:extLst>
            <a:ext uri="{FF2B5EF4-FFF2-40B4-BE49-F238E27FC236}">
              <a16:creationId xmlns:a16="http://schemas.microsoft.com/office/drawing/2014/main" id="{76D8D74B-9553-4B55-88BC-6ED29D3471C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782425" y="194527"/>
          <a:ext cx="344006" cy="2461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628650</xdr:colOff>
      <xdr:row>2</xdr:row>
      <xdr:rowOff>22410</xdr:rowOff>
    </xdr:to>
    <xdr:sp macro="" textlink="">
      <xdr:nvSpPr>
        <xdr:cNvPr id="3" name="1 Título">
          <a:extLst>
            <a:ext uri="{FF2B5EF4-FFF2-40B4-BE49-F238E27FC236}">
              <a16:creationId xmlns:a16="http://schemas.microsoft.com/office/drawing/2014/main" id="{46A803D4-91A1-40FD-A608-701EDE714165}"/>
            </a:ext>
          </a:extLst>
        </xdr:cNvPr>
        <xdr:cNvSpPr txBox="1">
          <a:spLocks/>
        </xdr:cNvSpPr>
      </xdr:nvSpPr>
      <xdr:spPr>
        <a:xfrm>
          <a:off x="762000" y="0"/>
          <a:ext cx="10239375" cy="40341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 Índices de mercado </a:t>
          </a:r>
        </a:p>
      </xdr:txBody>
    </xdr:sp>
    <xdr:clientData/>
  </xdr:twoCellAnchor>
  <xdr:twoCellAnchor>
    <xdr:from>
      <xdr:col>1</xdr:col>
      <xdr:colOff>0</xdr:colOff>
      <xdr:row>3</xdr:row>
      <xdr:rowOff>0</xdr:rowOff>
    </xdr:from>
    <xdr:to>
      <xdr:col>10</xdr:col>
      <xdr:colOff>619125</xdr:colOff>
      <xdr:row>5</xdr:row>
      <xdr:rowOff>89647</xdr:rowOff>
    </xdr:to>
    <xdr:sp macro="" textlink="">
      <xdr:nvSpPr>
        <xdr:cNvPr id="4" name="1 Título">
          <a:extLst>
            <a:ext uri="{FF2B5EF4-FFF2-40B4-BE49-F238E27FC236}">
              <a16:creationId xmlns:a16="http://schemas.microsoft.com/office/drawing/2014/main" id="{473400F5-D8B2-4E14-8EDA-0EBF65FEACFA}"/>
            </a:ext>
          </a:extLst>
        </xdr:cNvPr>
        <xdr:cNvSpPr txBox="1">
          <a:spLocks/>
        </xdr:cNvSpPr>
      </xdr:nvSpPr>
      <xdr:spPr>
        <a:xfrm>
          <a:off x="762000" y="571500"/>
          <a:ext cx="10229850" cy="470647"/>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10.1.</a:t>
          </a:r>
          <a:r>
            <a:rPr lang="es-CO" sz="2400" b="1" baseline="0">
              <a:solidFill>
                <a:schemeClr val="accent6"/>
              </a:solidFill>
              <a:effectLst>
                <a:outerShdw blurRad="38100" dist="38100" dir="2700000" algn="tl">
                  <a:srgbClr val="000000">
                    <a:alpha val="43137"/>
                  </a:srgbClr>
                </a:outerShdw>
              </a:effectLst>
            </a:rPr>
            <a:t> </a:t>
          </a:r>
          <a:r>
            <a:rPr lang="es-CO" sz="2400" b="1">
              <a:solidFill>
                <a:schemeClr val="accent6"/>
              </a:solidFill>
              <a:effectLst>
                <a:outerShdw blurRad="38100" dist="38100" dir="2700000" algn="tl">
                  <a:srgbClr val="000000">
                    <a:alpha val="43137"/>
                  </a:srgbClr>
                </a:outerShdw>
              </a:effectLst>
            </a:rPr>
            <a:t>Cantidad</a:t>
          </a:r>
          <a:r>
            <a:rPr lang="es-CO" sz="2400" b="1" baseline="0">
              <a:solidFill>
                <a:schemeClr val="accent6"/>
              </a:solidFill>
              <a:effectLst>
                <a:outerShdw blurRad="38100" dist="38100" dir="2700000" algn="tl">
                  <a:srgbClr val="000000">
                    <a:alpha val="43137"/>
                  </a:srgbClr>
                </a:outerShdw>
              </a:effectLst>
            </a:rPr>
            <a:t> de energía negociada </a:t>
          </a:r>
          <a:r>
            <a:rPr lang="es-CO" sz="2400" b="1">
              <a:solidFill>
                <a:schemeClr val="accent6"/>
              </a:solidFill>
              <a:effectLst>
                <a:outerShdw blurRad="38100" dist="38100" dir="2700000" algn="tl">
                  <a:srgbClr val="000000">
                    <a:alpha val="43137"/>
                  </a:srgbClr>
                </a:outerShdw>
              </a:effectLst>
            </a:rPr>
            <a:t>2019</a:t>
          </a:r>
        </a:p>
      </xdr:txBody>
    </xdr:sp>
    <xdr:clientData/>
  </xdr:twoCellAnchor>
  <xdr:twoCellAnchor>
    <xdr:from>
      <xdr:col>0</xdr:col>
      <xdr:colOff>752476</xdr:colOff>
      <xdr:row>6</xdr:row>
      <xdr:rowOff>28575</xdr:rowOff>
    </xdr:from>
    <xdr:to>
      <xdr:col>10</xdr:col>
      <xdr:colOff>609600</xdr:colOff>
      <xdr:row>10</xdr:row>
      <xdr:rowOff>66674</xdr:rowOff>
    </xdr:to>
    <xdr:sp macro="" textlink="">
      <xdr:nvSpPr>
        <xdr:cNvPr id="5" name="20 CuadroTexto">
          <a:extLst>
            <a:ext uri="{FF2B5EF4-FFF2-40B4-BE49-F238E27FC236}">
              <a16:creationId xmlns:a16="http://schemas.microsoft.com/office/drawing/2014/main" id="{02661125-37F9-45FC-8AF6-2A48EC024F2F}"/>
            </a:ext>
          </a:extLst>
        </xdr:cNvPr>
        <xdr:cNvSpPr txBox="1"/>
      </xdr:nvSpPr>
      <xdr:spPr>
        <a:xfrm>
          <a:off x="752476" y="1171575"/>
          <a:ext cx="10229849" cy="800099"/>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que fueron negociadas para el mercado primario, secundario y otras transacciones del mercado mayorista.</a:t>
          </a:r>
          <a:endParaRPr lang="es-CO" sz="1400" baseline="0">
            <a:solidFill>
              <a:schemeClr val="dk1"/>
            </a:solidFill>
            <a:effectLst/>
            <a:latin typeface="+mn-lt"/>
            <a:ea typeface="+mn-ea"/>
            <a:cs typeface="+mn-cs"/>
          </a:endParaRPr>
        </a:p>
      </xdr:txBody>
    </xdr:sp>
    <xdr:clientData/>
  </xdr:twoCellAnchor>
  <xdr:twoCellAnchor>
    <xdr:from>
      <xdr:col>4</xdr:col>
      <xdr:colOff>328611</xdr:colOff>
      <xdr:row>11</xdr:row>
      <xdr:rowOff>190501</xdr:rowOff>
    </xdr:from>
    <xdr:to>
      <xdr:col>10</xdr:col>
      <xdr:colOff>676275</xdr:colOff>
      <xdr:row>23</xdr:row>
      <xdr:rowOff>142876</xdr:rowOff>
    </xdr:to>
    <xdr:graphicFrame macro="">
      <xdr:nvGraphicFramePr>
        <xdr:cNvPr id="7" name="Gráfico 6">
          <a:extLst>
            <a:ext uri="{FF2B5EF4-FFF2-40B4-BE49-F238E27FC236}">
              <a16:creationId xmlns:a16="http://schemas.microsoft.com/office/drawing/2014/main" id="{3D418D6A-2E17-417D-AFF1-229CD135BF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0</xdr:rowOff>
    </xdr:from>
    <xdr:to>
      <xdr:col>10</xdr:col>
      <xdr:colOff>704850</xdr:colOff>
      <xdr:row>27</xdr:row>
      <xdr:rowOff>66675</xdr:rowOff>
    </xdr:to>
    <xdr:sp macro="" textlink="">
      <xdr:nvSpPr>
        <xdr:cNvPr id="8" name="1 Título">
          <a:extLst>
            <a:ext uri="{FF2B5EF4-FFF2-40B4-BE49-F238E27FC236}">
              <a16:creationId xmlns:a16="http://schemas.microsoft.com/office/drawing/2014/main" id="{0EAB7FA7-DC44-4F4A-B89C-9107AA90BBAE}"/>
            </a:ext>
          </a:extLst>
        </xdr:cNvPr>
        <xdr:cNvSpPr txBox="1">
          <a:spLocks/>
        </xdr:cNvSpPr>
      </xdr:nvSpPr>
      <xdr:spPr>
        <a:xfrm>
          <a:off x="762000" y="5210175"/>
          <a:ext cx="10315575" cy="4476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10.2. Cantidad</a:t>
          </a:r>
          <a:r>
            <a:rPr lang="es-CO" sz="2400" b="1" baseline="0">
              <a:solidFill>
                <a:schemeClr val="accent6"/>
              </a:solidFill>
              <a:effectLst>
                <a:outerShdw blurRad="38100" dist="38100" dir="2700000" algn="tl">
                  <a:srgbClr val="000000">
                    <a:alpha val="43137"/>
                  </a:srgbClr>
                </a:outerShdw>
              </a:effectLst>
            </a:rPr>
            <a:t> de energía negociada por modalidad contractual </a:t>
          </a:r>
          <a:r>
            <a:rPr lang="es-CO" sz="2400" b="1">
              <a:solidFill>
                <a:schemeClr val="accent6"/>
              </a:solidFill>
              <a:effectLst>
                <a:outerShdw blurRad="38100" dist="38100" dir="2700000" algn="tl">
                  <a:srgbClr val="000000">
                    <a:alpha val="43137"/>
                  </a:srgbClr>
                </a:outerShdw>
              </a:effectLst>
            </a:rPr>
            <a:t>2019</a:t>
          </a:r>
        </a:p>
      </xdr:txBody>
    </xdr:sp>
    <xdr:clientData/>
  </xdr:twoCellAnchor>
  <xdr:twoCellAnchor>
    <xdr:from>
      <xdr:col>1</xdr:col>
      <xdr:colOff>0</xdr:colOff>
      <xdr:row>28</xdr:row>
      <xdr:rowOff>1</xdr:rowOff>
    </xdr:from>
    <xdr:to>
      <xdr:col>10</xdr:col>
      <xdr:colOff>685800</xdr:colOff>
      <xdr:row>31</xdr:row>
      <xdr:rowOff>38100</xdr:rowOff>
    </xdr:to>
    <xdr:sp macro="" textlink="">
      <xdr:nvSpPr>
        <xdr:cNvPr id="9" name="23 CuadroTexto">
          <a:extLst>
            <a:ext uri="{FF2B5EF4-FFF2-40B4-BE49-F238E27FC236}">
              <a16:creationId xmlns:a16="http://schemas.microsoft.com/office/drawing/2014/main" id="{282EB79C-8323-4E26-A989-19E41C169A4F}"/>
            </a:ext>
          </a:extLst>
        </xdr:cNvPr>
        <xdr:cNvSpPr txBox="1"/>
      </xdr:nvSpPr>
      <xdr:spPr>
        <a:xfrm>
          <a:off x="762000" y="5781676"/>
          <a:ext cx="10296525" cy="609599"/>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por modalidad contractual que fueron negociadas para el mercado primario y secundario.</a:t>
          </a:r>
          <a:endParaRPr lang="es-CO" sz="1400" baseline="0">
            <a:solidFill>
              <a:schemeClr val="dk1"/>
            </a:solidFill>
            <a:effectLst/>
            <a:latin typeface="+mn-lt"/>
            <a:ea typeface="+mn-ea"/>
            <a:cs typeface="+mn-cs"/>
          </a:endParaRPr>
        </a:p>
      </xdr:txBody>
    </xdr:sp>
    <xdr:clientData/>
  </xdr:twoCellAnchor>
  <xdr:twoCellAnchor>
    <xdr:from>
      <xdr:col>5</xdr:col>
      <xdr:colOff>57150</xdr:colOff>
      <xdr:row>32</xdr:row>
      <xdr:rowOff>9525</xdr:rowOff>
    </xdr:from>
    <xdr:to>
      <xdr:col>10</xdr:col>
      <xdr:colOff>666750</xdr:colOff>
      <xdr:row>42</xdr:row>
      <xdr:rowOff>19050</xdr:rowOff>
    </xdr:to>
    <xdr:graphicFrame macro="">
      <xdr:nvGraphicFramePr>
        <xdr:cNvPr id="10" name="Gráfico 9">
          <a:extLst>
            <a:ext uri="{FF2B5EF4-FFF2-40B4-BE49-F238E27FC236}">
              <a16:creationId xmlns:a16="http://schemas.microsoft.com/office/drawing/2014/main" id="{A08A49FE-B9B5-479F-9C4A-296622EAEC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57150</xdr:colOff>
      <xdr:row>43</xdr:row>
      <xdr:rowOff>76199</xdr:rowOff>
    </xdr:from>
    <xdr:to>
      <xdr:col>10</xdr:col>
      <xdr:colOff>676275</xdr:colOff>
      <xdr:row>55</xdr:row>
      <xdr:rowOff>95249</xdr:rowOff>
    </xdr:to>
    <xdr:graphicFrame macro="">
      <xdr:nvGraphicFramePr>
        <xdr:cNvPr id="11" name="Gráfico 10">
          <a:extLst>
            <a:ext uri="{FF2B5EF4-FFF2-40B4-BE49-F238E27FC236}">
              <a16:creationId xmlns:a16="http://schemas.microsoft.com/office/drawing/2014/main" id="{FAE10C6D-9CAE-4F23-AF2F-D16D718F6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47625</xdr:colOff>
      <xdr:row>57</xdr:row>
      <xdr:rowOff>0</xdr:rowOff>
    </xdr:from>
    <xdr:to>
      <xdr:col>10</xdr:col>
      <xdr:colOff>723900</xdr:colOff>
      <xdr:row>67</xdr:row>
      <xdr:rowOff>104775</xdr:rowOff>
    </xdr:to>
    <xdr:graphicFrame macro="">
      <xdr:nvGraphicFramePr>
        <xdr:cNvPr id="12" name="Gráfico 11">
          <a:extLst>
            <a:ext uri="{FF2B5EF4-FFF2-40B4-BE49-F238E27FC236}">
              <a16:creationId xmlns:a16="http://schemas.microsoft.com/office/drawing/2014/main" id="{7A1EB5F1-56B0-47F2-9178-69159AF4B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68</xdr:row>
      <xdr:rowOff>0</xdr:rowOff>
    </xdr:from>
    <xdr:to>
      <xdr:col>10</xdr:col>
      <xdr:colOff>733425</xdr:colOff>
      <xdr:row>70</xdr:row>
      <xdr:rowOff>9525</xdr:rowOff>
    </xdr:to>
    <xdr:sp macro="" textlink="">
      <xdr:nvSpPr>
        <xdr:cNvPr id="13" name="1 Título">
          <a:extLst>
            <a:ext uri="{FF2B5EF4-FFF2-40B4-BE49-F238E27FC236}">
              <a16:creationId xmlns:a16="http://schemas.microsoft.com/office/drawing/2014/main" id="{635DB113-C2F6-467D-BC0A-230EADC999EE}"/>
            </a:ext>
          </a:extLst>
        </xdr:cNvPr>
        <xdr:cNvSpPr txBox="1">
          <a:spLocks/>
        </xdr:cNvSpPr>
      </xdr:nvSpPr>
      <xdr:spPr>
        <a:xfrm>
          <a:off x="762000" y="13706475"/>
          <a:ext cx="10344150" cy="39052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10.3. Subastas</a:t>
          </a:r>
        </a:p>
      </xdr:txBody>
    </xdr:sp>
    <xdr:clientData/>
  </xdr:twoCellAnchor>
  <xdr:twoCellAnchor>
    <xdr:from>
      <xdr:col>1</xdr:col>
      <xdr:colOff>19050</xdr:colOff>
      <xdr:row>70</xdr:row>
      <xdr:rowOff>133350</xdr:rowOff>
    </xdr:from>
    <xdr:to>
      <xdr:col>10</xdr:col>
      <xdr:colOff>771525</xdr:colOff>
      <xdr:row>73</xdr:row>
      <xdr:rowOff>114300</xdr:rowOff>
    </xdr:to>
    <xdr:sp macro="" textlink="">
      <xdr:nvSpPr>
        <xdr:cNvPr id="14" name="4 CuadroTexto">
          <a:extLst>
            <a:ext uri="{FF2B5EF4-FFF2-40B4-BE49-F238E27FC236}">
              <a16:creationId xmlns:a16="http://schemas.microsoft.com/office/drawing/2014/main" id="{87F09C70-1DF5-4CF9-A6B4-03215BF313FB}"/>
            </a:ext>
          </a:extLst>
        </xdr:cNvPr>
        <xdr:cNvSpPr txBox="1"/>
      </xdr:nvSpPr>
      <xdr:spPr>
        <a:xfrm>
          <a:off x="781050" y="14220825"/>
          <a:ext cx="10363200" cy="55245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s-CO" sz="1400">
              <a:solidFill>
                <a:schemeClr val="dk1"/>
              </a:solidFill>
              <a:effectLst/>
              <a:latin typeface="+mn-lt"/>
              <a:ea typeface="+mn-ea"/>
              <a:cs typeface="+mn-cs"/>
            </a:rPr>
            <a:t>En esta sección se incluyen datos relacionados con el comportamiento del proceso úselo o véndalo de corto plazo tanto para suministro como para transporte.</a:t>
          </a:r>
          <a:endParaRPr lang="es-CO" sz="2400"/>
        </a:p>
      </xdr:txBody>
    </xdr:sp>
    <xdr:clientData/>
  </xdr:twoCellAnchor>
  <xdr:twoCellAnchor>
    <xdr:from>
      <xdr:col>6</xdr:col>
      <xdr:colOff>276225</xdr:colOff>
      <xdr:row>74</xdr:row>
      <xdr:rowOff>9524</xdr:rowOff>
    </xdr:from>
    <xdr:to>
      <xdr:col>10</xdr:col>
      <xdr:colOff>771525</xdr:colOff>
      <xdr:row>89</xdr:row>
      <xdr:rowOff>171449</xdr:rowOff>
    </xdr:to>
    <xdr:graphicFrame macro="">
      <xdr:nvGraphicFramePr>
        <xdr:cNvPr id="18" name="Gráfico 17">
          <a:extLst>
            <a:ext uri="{FF2B5EF4-FFF2-40B4-BE49-F238E27FC236}">
              <a16:creationId xmlns:a16="http://schemas.microsoft.com/office/drawing/2014/main" id="{D8F4FE46-761D-46DD-8E09-B8D5E6BECC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266699</xdr:colOff>
      <xdr:row>91</xdr:row>
      <xdr:rowOff>0</xdr:rowOff>
    </xdr:from>
    <xdr:to>
      <xdr:col>10</xdr:col>
      <xdr:colOff>771524</xdr:colOff>
      <xdr:row>107</xdr:row>
      <xdr:rowOff>0</xdr:rowOff>
    </xdr:to>
    <xdr:graphicFrame macro="">
      <xdr:nvGraphicFramePr>
        <xdr:cNvPr id="19" name="Gráfico 18">
          <a:extLst>
            <a:ext uri="{FF2B5EF4-FFF2-40B4-BE49-F238E27FC236}">
              <a16:creationId xmlns:a16="http://schemas.microsoft.com/office/drawing/2014/main" id="{1EA8B6AB-5D1D-4500-B62B-F5A1DAE5E8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285750</xdr:colOff>
      <xdr:row>108</xdr:row>
      <xdr:rowOff>0</xdr:rowOff>
    </xdr:from>
    <xdr:to>
      <xdr:col>10</xdr:col>
      <xdr:colOff>790575</xdr:colOff>
      <xdr:row>124</xdr:row>
      <xdr:rowOff>0</xdr:rowOff>
    </xdr:to>
    <xdr:graphicFrame macro="">
      <xdr:nvGraphicFramePr>
        <xdr:cNvPr id="20" name="Gráfico 19">
          <a:extLst>
            <a:ext uri="{FF2B5EF4-FFF2-40B4-BE49-F238E27FC236}">
              <a16:creationId xmlns:a16="http://schemas.microsoft.com/office/drawing/2014/main" id="{80DFE241-55C9-42D0-BC4B-7CDF202F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285750</xdr:colOff>
      <xdr:row>125</xdr:row>
      <xdr:rowOff>0</xdr:rowOff>
    </xdr:from>
    <xdr:to>
      <xdr:col>10</xdr:col>
      <xdr:colOff>790575</xdr:colOff>
      <xdr:row>141</xdr:row>
      <xdr:rowOff>0</xdr:rowOff>
    </xdr:to>
    <xdr:graphicFrame macro="">
      <xdr:nvGraphicFramePr>
        <xdr:cNvPr id="21" name="Gráfico 20">
          <a:extLst>
            <a:ext uri="{FF2B5EF4-FFF2-40B4-BE49-F238E27FC236}">
              <a16:creationId xmlns:a16="http://schemas.microsoft.com/office/drawing/2014/main" id="{8D03285C-5E52-4D65-8AA3-110F1973F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xdr:colOff>
      <xdr:row>156</xdr:row>
      <xdr:rowOff>0</xdr:rowOff>
    </xdr:from>
    <xdr:to>
      <xdr:col>10</xdr:col>
      <xdr:colOff>895351</xdr:colOff>
      <xdr:row>158</xdr:row>
      <xdr:rowOff>95250</xdr:rowOff>
    </xdr:to>
    <xdr:sp macro="" textlink="">
      <xdr:nvSpPr>
        <xdr:cNvPr id="22" name="1 Título">
          <a:extLst>
            <a:ext uri="{FF2B5EF4-FFF2-40B4-BE49-F238E27FC236}">
              <a16:creationId xmlns:a16="http://schemas.microsoft.com/office/drawing/2014/main" id="{064DC8C3-819B-4E4F-8147-BDC0C1B2E518}"/>
            </a:ext>
          </a:extLst>
        </xdr:cNvPr>
        <xdr:cNvSpPr txBox="1">
          <a:spLocks/>
        </xdr:cNvSpPr>
      </xdr:nvSpPr>
      <xdr:spPr>
        <a:xfrm>
          <a:off x="762001" y="30680025"/>
          <a:ext cx="11925300" cy="4762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Proceso de comercialización 2019 - Negociaciones Bilaterales</a:t>
          </a:r>
        </a:p>
      </xdr:txBody>
    </xdr:sp>
    <xdr:clientData/>
  </xdr:twoCellAnchor>
  <xdr:twoCellAnchor editAs="oneCell">
    <xdr:from>
      <xdr:col>9</xdr:col>
      <xdr:colOff>914131</xdr:colOff>
      <xdr:row>1</xdr:row>
      <xdr:rowOff>95250</xdr:rowOff>
    </xdr:from>
    <xdr:to>
      <xdr:col>10</xdr:col>
      <xdr:colOff>63525</xdr:colOff>
      <xdr:row>3</xdr:row>
      <xdr:rowOff>88290</xdr:rowOff>
    </xdr:to>
    <xdr:pic>
      <xdr:nvPicPr>
        <xdr:cNvPr id="23" name="Imagen 22">
          <a:hlinkClick xmlns:r="http://schemas.openxmlformats.org/officeDocument/2006/relationships" r:id="rId9"/>
          <a:extLst>
            <a:ext uri="{FF2B5EF4-FFF2-40B4-BE49-F238E27FC236}">
              <a16:creationId xmlns:a16="http://schemas.microsoft.com/office/drawing/2014/main" id="{3E598E95-ADC6-4D3E-A013-1E50D3FDC979}"/>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11401156" y="285750"/>
          <a:ext cx="654344" cy="374040"/>
        </a:xfrm>
        <a:prstGeom prst="rect">
          <a:avLst/>
        </a:prstGeom>
      </xdr:spPr>
    </xdr:pic>
    <xdr:clientData/>
  </xdr:twoCellAnchor>
  <xdr:twoCellAnchor editAs="oneCell">
    <xdr:from>
      <xdr:col>9</xdr:col>
      <xdr:colOff>371475</xdr:colOff>
      <xdr:row>1</xdr:row>
      <xdr:rowOff>142875</xdr:rowOff>
    </xdr:from>
    <xdr:to>
      <xdr:col>9</xdr:col>
      <xdr:colOff>715481</xdr:colOff>
      <xdr:row>3</xdr:row>
      <xdr:rowOff>69240</xdr:rowOff>
    </xdr:to>
    <xdr:pic>
      <xdr:nvPicPr>
        <xdr:cNvPr id="25" name="8 Imagen">
          <a:hlinkClick xmlns:r="http://schemas.openxmlformats.org/officeDocument/2006/relationships" r:id="rId11"/>
          <a:extLst>
            <a:ext uri="{FF2B5EF4-FFF2-40B4-BE49-F238E27FC236}">
              <a16:creationId xmlns:a16="http://schemas.microsoft.com/office/drawing/2014/main" id="{5A4B2F89-F22A-4ACD-A5E5-070E2E63A2A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858500" y="333375"/>
          <a:ext cx="344006" cy="307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3581400</xdr:colOff>
      <xdr:row>0</xdr:row>
      <xdr:rowOff>0</xdr:rowOff>
    </xdr:from>
    <xdr:to>
      <xdr:col>3</xdr:col>
      <xdr:colOff>314325</xdr:colOff>
      <xdr:row>4</xdr:row>
      <xdr:rowOff>15875</xdr:rowOff>
    </xdr:to>
    <xdr:pic>
      <xdr:nvPicPr>
        <xdr:cNvPr id="2" name="Imagen 1">
          <a:extLst>
            <a:ext uri="{FF2B5EF4-FFF2-40B4-BE49-F238E27FC236}">
              <a16:creationId xmlns:a16="http://schemas.microsoft.com/office/drawing/2014/main" id="{8C190ADE-B13E-4C60-9E56-4D7117CA2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0"/>
          <a:ext cx="1866900" cy="77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723901</xdr:colOff>
      <xdr:row>0</xdr:row>
      <xdr:rowOff>180974</xdr:rowOff>
    </xdr:from>
    <xdr:to>
      <xdr:col>3</xdr:col>
      <xdr:colOff>428625</xdr:colOff>
      <xdr:row>3</xdr:row>
      <xdr:rowOff>152399</xdr:rowOff>
    </xdr:to>
    <xdr:sp macro="" textlink="">
      <xdr:nvSpPr>
        <xdr:cNvPr id="3" name="1 Título">
          <a:extLst>
            <a:ext uri="{FF2B5EF4-FFF2-40B4-BE49-F238E27FC236}">
              <a16:creationId xmlns:a16="http://schemas.microsoft.com/office/drawing/2014/main" id="{24AB7B16-43E1-43F7-BB20-6C8DEBBB2E5D}"/>
            </a:ext>
          </a:extLst>
        </xdr:cNvPr>
        <xdr:cNvSpPr txBox="1">
          <a:spLocks/>
        </xdr:cNvSpPr>
      </xdr:nvSpPr>
      <xdr:spPr>
        <a:xfrm>
          <a:off x="723901" y="180974"/>
          <a:ext cx="6305549" cy="54292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6"/>
              </a:solidFill>
              <a:effectLst>
                <a:outerShdw blurRad="38100" dist="38100" dir="2700000" algn="tl">
                  <a:srgbClr val="000000">
                    <a:alpha val="43137"/>
                  </a:srgbClr>
                </a:outerShdw>
              </a:effectLst>
            </a:rPr>
            <a:t>Índice</a:t>
          </a:r>
          <a:r>
            <a:rPr lang="es-CO" sz="3200" b="1">
              <a:solidFill>
                <a:schemeClr val="tx2"/>
              </a:solidFill>
              <a:effectLst>
                <a:outerShdw blurRad="38100" dist="38100" dir="2700000" algn="tl">
                  <a:srgbClr val="000000">
                    <a:alpha val="43137"/>
                  </a:srgbClr>
                </a:outerShdw>
              </a:effectLst>
            </a:rPr>
            <a:t> </a:t>
          </a:r>
        </a:p>
      </xdr:txBody>
    </xdr:sp>
    <xdr:clientData/>
  </xdr:twoCellAnchor>
  <xdr:twoCellAnchor>
    <xdr:from>
      <xdr:col>1</xdr:col>
      <xdr:colOff>57150</xdr:colOff>
      <xdr:row>4</xdr:row>
      <xdr:rowOff>142874</xdr:rowOff>
    </xdr:from>
    <xdr:to>
      <xdr:col>3</xdr:col>
      <xdr:colOff>257175</xdr:colOff>
      <xdr:row>9</xdr:row>
      <xdr:rowOff>180975</xdr:rowOff>
    </xdr:to>
    <xdr:sp macro="" textlink="">
      <xdr:nvSpPr>
        <xdr:cNvPr id="4" name="3 CuadroTexto">
          <a:extLst>
            <a:ext uri="{FF2B5EF4-FFF2-40B4-BE49-F238E27FC236}">
              <a16:creationId xmlns:a16="http://schemas.microsoft.com/office/drawing/2014/main" id="{2F409243-65BE-4310-BEC5-8BB7DF4DF5D7}"/>
            </a:ext>
          </a:extLst>
        </xdr:cNvPr>
        <xdr:cNvSpPr txBox="1"/>
      </xdr:nvSpPr>
      <xdr:spPr>
        <a:xfrm>
          <a:off x="819150" y="904874"/>
          <a:ext cx="6038850" cy="990601"/>
        </a:xfrm>
        <a:prstGeom prst="rect">
          <a:avLst/>
        </a:prstGeom>
        <a:ln w="19050">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t>Instrucciones</a:t>
          </a:r>
        </a:p>
        <a:p>
          <a:endParaRPr lang="es-CO" sz="1100" b="1" i="1"/>
        </a:p>
        <a:p>
          <a:r>
            <a:rPr lang="es-CO" sz="1100"/>
            <a:t>Este Informe cuenta con</a:t>
          </a:r>
          <a:r>
            <a:rPr lang="es-CO" sz="1100" baseline="0"/>
            <a:t> 10 secciones a las cuales el lector podrá acceder activando el hipervínculo del tema de su interés. En cada sección encontrará el siguiente ícono              que le permitirá regresar al índice. </a:t>
          </a:r>
          <a:endParaRPr lang="es-CO" sz="1100"/>
        </a:p>
      </xdr:txBody>
    </xdr:sp>
    <xdr:clientData/>
  </xdr:twoCellAnchor>
  <xdr:twoCellAnchor editAs="oneCell">
    <xdr:from>
      <xdr:col>2</xdr:col>
      <xdr:colOff>3181350</xdr:colOff>
      <xdr:row>7</xdr:row>
      <xdr:rowOff>133349</xdr:rowOff>
    </xdr:from>
    <xdr:to>
      <xdr:col>2</xdr:col>
      <xdr:colOff>3562349</xdr:colOff>
      <xdr:row>9</xdr:row>
      <xdr:rowOff>129018</xdr:rowOff>
    </xdr:to>
    <xdr:pic>
      <xdr:nvPicPr>
        <xdr:cNvPr id="5" name="Imagen 6">
          <a:extLst>
            <a:ext uri="{FF2B5EF4-FFF2-40B4-BE49-F238E27FC236}">
              <a16:creationId xmlns:a16="http://schemas.microsoft.com/office/drawing/2014/main" id="{1A9B97EA-56D9-46E4-BADD-739B0E1D362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648200" y="1466849"/>
          <a:ext cx="380999" cy="376669"/>
        </a:xfrm>
        <a:prstGeom prst="rect">
          <a:avLst/>
        </a:prstGeom>
      </xdr:spPr>
    </xdr:pic>
    <xdr:clientData/>
  </xdr:twoCellAnchor>
  <xdr:twoCellAnchor editAs="oneCell">
    <xdr:from>
      <xdr:col>1</xdr:col>
      <xdr:colOff>142876</xdr:colOff>
      <xdr:row>0</xdr:row>
      <xdr:rowOff>66675</xdr:rowOff>
    </xdr:from>
    <xdr:to>
      <xdr:col>2</xdr:col>
      <xdr:colOff>1381126</xdr:colOff>
      <xdr:row>3</xdr:row>
      <xdr:rowOff>142875</xdr:rowOff>
    </xdr:to>
    <xdr:pic>
      <xdr:nvPicPr>
        <xdr:cNvPr id="6" name="Imagen 5" descr="C:\Users\grodriguez\Desktop\BMC.jpg">
          <a:extLst>
            <a:ext uri="{FF2B5EF4-FFF2-40B4-BE49-F238E27FC236}">
              <a16:creationId xmlns:a16="http://schemas.microsoft.com/office/drawing/2014/main" id="{C3111BD3-B3FF-4D88-8409-B1ADBFCF190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1" y="66675"/>
          <a:ext cx="1943100" cy="647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602146</xdr:colOff>
      <xdr:row>4</xdr:row>
      <xdr:rowOff>57150</xdr:rowOff>
    </xdr:to>
    <xdr:sp macro="" textlink="">
      <xdr:nvSpPr>
        <xdr:cNvPr id="2" name="1 Título">
          <a:extLst>
            <a:ext uri="{FF2B5EF4-FFF2-40B4-BE49-F238E27FC236}">
              <a16:creationId xmlns:a16="http://schemas.microsoft.com/office/drawing/2014/main" id="{FC117DFB-8451-4ED8-AE82-B05569F25F11}"/>
            </a:ext>
          </a:extLst>
        </xdr:cNvPr>
        <xdr:cNvSpPr txBox="1">
          <a:spLocks/>
        </xdr:cNvSpPr>
      </xdr:nvSpPr>
      <xdr:spPr>
        <a:xfrm>
          <a:off x="762000" y="0"/>
          <a:ext cx="5936146" cy="8191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 Aspectos</a:t>
          </a:r>
          <a:r>
            <a:rPr lang="es-CO" sz="2400" b="1" baseline="0">
              <a:solidFill>
                <a:schemeClr val="accent6"/>
              </a:solidFill>
              <a:effectLst>
                <a:outerShdw blurRad="38100" dist="38100" dir="2700000" algn="tl">
                  <a:srgbClr val="000000">
                    <a:alpha val="43137"/>
                  </a:srgbClr>
                </a:outerShdw>
              </a:effectLst>
            </a:rPr>
            <a:t> Regulatorios - Disclaimers</a:t>
          </a:r>
          <a:endParaRPr lang="es-CO" sz="3200" b="1">
            <a:solidFill>
              <a:schemeClr val="accent6"/>
            </a:solidFill>
            <a:effectLst>
              <a:outerShdw blurRad="38100" dist="38100" dir="2700000" algn="tl">
                <a:srgbClr val="000000">
                  <a:alpha val="43137"/>
                </a:srgbClr>
              </a:outerShdw>
            </a:effectLst>
          </a:endParaRPr>
        </a:p>
      </xdr:txBody>
    </xdr:sp>
    <xdr:clientData/>
  </xdr:twoCellAnchor>
  <xdr:twoCellAnchor>
    <xdr:from>
      <xdr:col>1</xdr:col>
      <xdr:colOff>76200</xdr:colOff>
      <xdr:row>4</xdr:row>
      <xdr:rowOff>0</xdr:rowOff>
    </xdr:from>
    <xdr:to>
      <xdr:col>10</xdr:col>
      <xdr:colOff>58392</xdr:colOff>
      <xdr:row>26</xdr:row>
      <xdr:rowOff>91525</xdr:rowOff>
    </xdr:to>
    <xdr:sp macro="" textlink="">
      <xdr:nvSpPr>
        <xdr:cNvPr id="3" name="1 CuadroTexto">
          <a:extLst>
            <a:ext uri="{FF2B5EF4-FFF2-40B4-BE49-F238E27FC236}">
              <a16:creationId xmlns:a16="http://schemas.microsoft.com/office/drawing/2014/main" id="{B59E6C91-0AC1-44A0-81DE-EA14CCE9243E}"/>
            </a:ext>
          </a:extLst>
        </xdr:cNvPr>
        <xdr:cNvSpPr txBox="1"/>
      </xdr:nvSpPr>
      <xdr:spPr>
        <a:xfrm>
          <a:off x="838200" y="762000"/>
          <a:ext cx="6840192" cy="42825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s-CO" sz="1100"/>
            <a:t>En cumplimiento de lo establecido en el Anexo 2 de la Resolución CREG 114 de 2017,</a:t>
          </a:r>
          <a:r>
            <a:rPr lang="es-CO" sz="1100" baseline="0"/>
            <a:t> la Bolsa Mercantil de Colombia S.A., en su calidad de</a:t>
          </a:r>
          <a:r>
            <a:rPr lang="es-CO" sz="1100"/>
            <a:t> Gestor del Mercado de Gas Natural, publica el Informe de </a:t>
          </a:r>
          <a:r>
            <a:rPr lang="es-CO" sz="1100" b="1"/>
            <a:t>Divulgación Anual 2019</a:t>
          </a:r>
          <a:r>
            <a:rPr lang="es-CO" sz="1100"/>
            <a:t> en el </a:t>
          </a:r>
          <a:r>
            <a:rPr lang="es-CO" sz="1100" b="1"/>
            <a:t>Boletín Electrónico Central – BEC</a:t>
          </a:r>
          <a:r>
            <a:rPr lang="es-CO" sz="1100" b="0"/>
            <a:t>,</a:t>
          </a:r>
          <a:r>
            <a:rPr lang="es-CO" sz="1100" b="0" baseline="0"/>
            <a:t> el cual pr</a:t>
          </a:r>
          <a:r>
            <a:rPr lang="es-CO" sz="1100"/>
            <a:t>esenta información sobre cantidades y precios de negociación agregados para el mercado primario, mercado secundario y negociaciones entre comercializadores y usuarios no regulados (Otras Transacciones del Mercado Mayorista).  Contiene</a:t>
          </a:r>
          <a:r>
            <a:rPr lang="es-CO" sz="1100" baseline="0"/>
            <a:t> registros de</a:t>
          </a:r>
          <a:r>
            <a:rPr lang="es-CO" sz="1100"/>
            <a:t> los </a:t>
          </a:r>
          <a:r>
            <a:rPr lang="es-CO" sz="1100" baseline="0"/>
            <a:t>mecanismos de comercialización administrados por el Gestor del Mercado, 2017, 2018 y 2019</a:t>
          </a:r>
          <a:r>
            <a:rPr lang="es-CO" sz="1100"/>
            <a:t>.</a:t>
          </a:r>
        </a:p>
        <a:p>
          <a:endParaRPr lang="es-CO" sz="1100"/>
        </a:p>
        <a:p>
          <a:r>
            <a:rPr lang="es-CO" sz="1100"/>
            <a:t>Este informe contiene el promedio de las cantidades de energía negociadas, cantidades totales, precios promedios ponderados por cantidades con la duración establecida en la normatividad vigente. Así mismo, el número de negociaciones anuales y promedios diarios que han sido registradas en la plataforma SEGAS durante</a:t>
          </a:r>
          <a:r>
            <a:rPr lang="es-CO" sz="1100" baseline="0"/>
            <a:t> 2017, 2018 y 2019</a:t>
          </a:r>
          <a:r>
            <a:rPr lang="es-CO" sz="1100"/>
            <a:t>. Finalmente se relacionan</a:t>
          </a:r>
          <a:r>
            <a:rPr lang="es-CO" sz="1100" baseline="0"/>
            <a:t> algunos índices de comportamiento del mercado y proceso de comercialización 2019.</a:t>
          </a:r>
          <a:endParaRPr lang="es-CO" sz="1100"/>
        </a:p>
        <a:p>
          <a:endParaRPr lang="es-CO" sz="1100"/>
        </a:p>
        <a:p>
          <a:r>
            <a:rPr lang="es-CO" sz="1300" b="1" i="1"/>
            <a:t>Estos datos se presentan con fecha de corte al 31 de diciembre</a:t>
          </a:r>
          <a:r>
            <a:rPr lang="es-CO" sz="1300" b="1" i="1" baseline="0"/>
            <a:t> de 2019</a:t>
          </a:r>
          <a:r>
            <a:rPr lang="es-CO" sz="1300" b="1" i="1"/>
            <a:t>, la información aquí contenida es producto del registro y declaración de cada uno de los participantes inscritos ante el Gestor del Mercado de Gas Natural.</a:t>
          </a:r>
          <a:r>
            <a:rPr lang="es-CO" sz="1300" b="1" i="1" baseline="0"/>
            <a:t> </a:t>
          </a:r>
        </a:p>
        <a:p>
          <a:endParaRPr lang="es-CO" sz="1100"/>
        </a:p>
        <a:p>
          <a:r>
            <a:rPr lang="es-CO" sz="1100"/>
            <a:t>Para el entendimiento de este documento es importante precisar que</a:t>
          </a:r>
          <a:r>
            <a:rPr lang="es-CO" sz="1100" baseline="0"/>
            <a:t> presenta información por fecha de negociación. Información </a:t>
          </a:r>
          <a:r>
            <a:rPr lang="es-CO" sz="1100"/>
            <a:t>por campo de producción, modalidad contractual, plazo contractual, sectores de consumo se presenta en informe aparte. Incluye</a:t>
          </a:r>
          <a:r>
            <a:rPr lang="es-CO" sz="1100" baseline="0"/>
            <a:t> información agregada de todos los mecanismos de comercialización administrados por el Gestor del Mercado de Gas Natural, entre ellos,  subastas Úselo o Véndalo de Corto Plazo para Suministro y Transporte, subasta de Contratos Firmes Bimestrales y subastas de Contratos con Interrupciones.</a:t>
          </a:r>
          <a:endParaRPr lang="es-CO" sz="1100"/>
        </a:p>
      </xdr:txBody>
    </xdr:sp>
    <xdr:clientData/>
  </xdr:twoCellAnchor>
  <xdr:twoCellAnchor editAs="oneCell">
    <xdr:from>
      <xdr:col>8</xdr:col>
      <xdr:colOff>247650</xdr:colOff>
      <xdr:row>0</xdr:row>
      <xdr:rowOff>85725</xdr:rowOff>
    </xdr:from>
    <xdr:to>
      <xdr:col>9</xdr:col>
      <xdr:colOff>92623</xdr:colOff>
      <xdr:row>3</xdr:row>
      <xdr:rowOff>114299</xdr:rowOff>
    </xdr:to>
    <xdr:pic>
      <xdr:nvPicPr>
        <xdr:cNvPr id="4" name="Imagen 6">
          <a:hlinkClick xmlns:r="http://schemas.openxmlformats.org/officeDocument/2006/relationships" r:id="rId1"/>
          <a:extLst>
            <a:ext uri="{FF2B5EF4-FFF2-40B4-BE49-F238E27FC236}">
              <a16:creationId xmlns:a16="http://schemas.microsoft.com/office/drawing/2014/main" id="{7C3DB32E-A1B2-47ED-93DE-3DEA772EDB5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343650" y="85725"/>
          <a:ext cx="606973" cy="600074"/>
        </a:xfrm>
        <a:prstGeom prst="rect">
          <a:avLst/>
        </a:prstGeom>
      </xdr:spPr>
    </xdr:pic>
    <xdr:clientData/>
  </xdr:twoCellAnchor>
  <xdr:twoCellAnchor editAs="oneCell">
    <xdr:from>
      <xdr:col>9</xdr:col>
      <xdr:colOff>295275</xdr:colOff>
      <xdr:row>1</xdr:row>
      <xdr:rowOff>19050</xdr:rowOff>
    </xdr:from>
    <xdr:to>
      <xdr:col>9</xdr:col>
      <xdr:colOff>657225</xdr:colOff>
      <xdr:row>2</xdr:row>
      <xdr:rowOff>183606</xdr:rowOff>
    </xdr:to>
    <xdr:pic>
      <xdr:nvPicPr>
        <xdr:cNvPr id="5" name="4 Imagen">
          <a:hlinkClick xmlns:r="http://schemas.openxmlformats.org/officeDocument/2006/relationships" r:id="rId3"/>
          <a:extLst>
            <a:ext uri="{FF2B5EF4-FFF2-40B4-BE49-F238E27FC236}">
              <a16:creationId xmlns:a16="http://schemas.microsoft.com/office/drawing/2014/main" id="{7B94A090-CC5C-4E60-BF2E-6AE4CC9CB1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53275" y="209550"/>
          <a:ext cx="361950" cy="355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742950</xdr:colOff>
      <xdr:row>3</xdr:row>
      <xdr:rowOff>142875</xdr:rowOff>
    </xdr:from>
    <xdr:to>
      <xdr:col>15</xdr:col>
      <xdr:colOff>754236</xdr:colOff>
      <xdr:row>17</xdr:row>
      <xdr:rowOff>166087</xdr:rowOff>
    </xdr:to>
    <mc:AlternateContent xmlns:mc="http://schemas.openxmlformats.org/markup-compatibility/2006" xmlns:a14="http://schemas.microsoft.com/office/drawing/2010/main">
      <mc:Choice Requires="a14">
        <xdr:sp macro="" textlink="">
          <xdr:nvSpPr>
            <xdr:cNvPr id="2" name="5 CuadroTexto">
              <a:extLst>
                <a:ext uri="{FF2B5EF4-FFF2-40B4-BE49-F238E27FC236}">
                  <a16:creationId xmlns:a16="http://schemas.microsoft.com/office/drawing/2014/main" id="{7F0C7FC8-B919-429D-8CE9-F098A5B44CC7}"/>
                </a:ext>
              </a:extLst>
            </xdr:cNvPr>
            <xdr:cNvSpPr txBox="1"/>
          </xdr:nvSpPr>
          <xdr:spPr>
            <a:xfrm>
              <a:off x="742950" y="714375"/>
              <a:ext cx="13546311" cy="2690212"/>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t>Esta sección presenta el promedio de las cantidades de energía negociadas durante cada mes del 2017, 2018 y 2019, expresadas en  MBTUD,  este dato se determina teniendo como referencia la fecha de negociación de cada uno de los contratos en el sistema electrónico de gas – SEGAS y la cantidad de contratos suscritos en cada uno de los meses analizados. Se desagrega la información por tipo de mercado, primario, secundario y otras transacciones del mercado mayorista</a:t>
              </a:r>
              <a:r>
                <a:rPr lang="es-CO" sz="1400" baseline="0"/>
                <a:t> (este último, n</a:t>
              </a:r>
              <a:r>
                <a:rPr lang="es-CO" sz="1400"/>
                <a:t>egociaciones registradas entre comercializadores y usuarios no regulados). </a:t>
              </a:r>
            </a:p>
            <a:p>
              <a:endParaRPr lang="es-CO" sz="1400"/>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𝑚𝑒𝑠=</a:t>
              </a:r>
              <a:r>
                <a:rPr lang="es-CO" sz="1100" i="0">
                  <a:solidFill>
                    <a:schemeClr val="dk1"/>
                  </a:solidFill>
                  <a:effectLst/>
                  <a:latin typeface="+mn-lt"/>
                  <a:ea typeface="+mn-ea"/>
                  <a:cs typeface="+mn-cs"/>
                </a:rPr>
                <a:t>(</a:t>
              </a:r>
              <a:r>
                <a:rPr lang="es-ES" sz="1100" i="0">
                  <a:solidFill>
                    <a:schemeClr val="dk1"/>
                  </a:solidFill>
                  <a:effectLst/>
                  <a:latin typeface="Cambria Math"/>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mn-lt"/>
                  <a:ea typeface="+mn-ea"/>
                  <a:cs typeface="+mn-cs"/>
                </a:rPr>
                <a:t>𝑒𝑛 𝑒𝑙 </a:t>
              </a:r>
              <a:r>
                <a:rPr lang="es-ES" sz="1100" i="0">
                  <a:solidFill>
                    <a:schemeClr val="dk1"/>
                  </a:solidFill>
                  <a:effectLst/>
                  <a:latin typeface="+mn-lt"/>
                  <a:ea typeface="+mn-ea"/>
                  <a:cs typeface="+mn-cs"/>
                </a:rPr>
                <a:t>𝑚𝑒𝑠</a:t>
              </a:r>
              <a:r>
                <a:rPr lang="es-ES" sz="1100" i="0">
                  <a:solidFill>
                    <a:schemeClr val="dk1"/>
                  </a:solidFill>
                  <a:effectLst/>
                  <a:latin typeface="Cambria Math"/>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𝑚𝑒𝑠</a:t>
              </a:r>
              <a:r>
                <a:rPr lang="es-CO" sz="1100" i="0">
                  <a:solidFill>
                    <a:schemeClr val="dk1"/>
                  </a:solidFill>
                  <a:effectLst/>
                  <a:latin typeface="+mn-lt"/>
                  <a:ea typeface="+mn-ea"/>
                  <a:cs typeface="+mn-cs"/>
                </a:rPr>
                <a:t>)</a:t>
              </a:r>
            </a:p>
            <a:p>
              <a:endParaRPr lang="es-CO" sz="110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Promedio 2019 - Cantidad Promedio 2018)/(Cantidad Promedio 2018)</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baseline="0">
                  <a:solidFill>
                    <a:schemeClr val="dk1"/>
                  </a:solidFill>
                  <a:effectLst/>
                  <a:latin typeface="+mn-lt"/>
                  <a:ea typeface="+mn-ea"/>
                  <a:cs typeface="+mn-cs"/>
                </a:rPr>
                <a:t>Desvios significativos en variación porcentual = </a:t>
              </a:r>
              <a:r>
                <a:rPr lang="es-ES" sz="1600" i="1" baseline="0">
                  <a:solidFill>
                    <a:schemeClr val="dk1"/>
                  </a:solidFill>
                  <a:effectLst/>
                  <a:latin typeface="+mn-lt"/>
                  <a:ea typeface="+mn-ea"/>
                  <a:cs typeface="+mn-cs"/>
                </a:rPr>
                <a:t> </a:t>
              </a:r>
              <a14:m>
                <m:oMath xmlns:m="http://schemas.openxmlformats.org/officeDocument/2006/math">
                  <m:f>
                    <m:fPr>
                      <m:ctrlPr>
                        <a:rPr lang="es-CO" sz="1600" i="1">
                          <a:solidFill>
                            <a:schemeClr val="dk1"/>
                          </a:solidFill>
                          <a:effectLst/>
                          <a:latin typeface="Cambria Math" panose="02040503050406030204" pitchFamily="18" charset="0"/>
                          <a:ea typeface="+mn-ea"/>
                          <a:cs typeface="+mn-cs"/>
                        </a:rPr>
                      </m:ctrlPr>
                    </m:fPr>
                    <m:num>
                      <m:r>
                        <a:rPr lang="es-CO" sz="1600" i="1">
                          <a:solidFill>
                            <a:schemeClr val="dk1"/>
                          </a:solidFill>
                          <a:effectLst/>
                          <a:latin typeface="Cambria Math" panose="02040503050406030204" pitchFamily="18" charset="0"/>
                          <a:ea typeface="+mn-ea"/>
                          <a:cs typeface="+mn-cs"/>
                        </a:rPr>
                        <m:t>𝑥</m:t>
                      </m:r>
                      <m:r>
                        <a:rPr lang="es-CO" sz="1600" i="1">
                          <a:solidFill>
                            <a:schemeClr val="dk1"/>
                          </a:solidFill>
                          <a:effectLst/>
                          <a:latin typeface="Cambria Math" panose="02040503050406030204" pitchFamily="18" charset="0"/>
                          <a:ea typeface="+mn-ea"/>
                          <a:cs typeface="+mn-cs"/>
                        </a:rPr>
                        <m:t>− </m:t>
                      </m:r>
                      <m:acc>
                        <m:accPr>
                          <m:chr m:val="̅"/>
                          <m:ctrlPr>
                            <a:rPr lang="es-CO" sz="1600" i="1">
                              <a:solidFill>
                                <a:schemeClr val="dk1"/>
                              </a:solidFill>
                              <a:effectLst/>
                              <a:latin typeface="Cambria Math" panose="02040503050406030204" pitchFamily="18" charset="0"/>
                              <a:ea typeface="+mn-ea"/>
                              <a:cs typeface="+mn-cs"/>
                            </a:rPr>
                          </m:ctrlPr>
                        </m:accPr>
                        <m:e>
                          <m:r>
                            <a:rPr lang="es-CO" sz="1600" i="1">
                              <a:solidFill>
                                <a:schemeClr val="dk1"/>
                              </a:solidFill>
                              <a:effectLst/>
                              <a:latin typeface="Cambria Math" panose="02040503050406030204" pitchFamily="18" charset="0"/>
                              <a:ea typeface="+mn-ea"/>
                              <a:cs typeface="+mn-cs"/>
                            </a:rPr>
                            <m:t>𝑥</m:t>
                          </m:r>
                        </m:e>
                      </m:acc>
                    </m:num>
                    <m:den>
                      <m:r>
                        <a:rPr lang="es-CO" sz="16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xdr:txBody>
        </xdr:sp>
      </mc:Choice>
      <mc:Fallback xmlns="">
        <xdr:sp macro="" textlink="">
          <xdr:nvSpPr>
            <xdr:cNvPr id="2" name="5 CuadroTexto">
              <a:extLst>
                <a:ext uri="{FF2B5EF4-FFF2-40B4-BE49-F238E27FC236}">
                  <a16:creationId xmlns:a16="http://schemas.microsoft.com/office/drawing/2014/main" id="{7F0C7FC8-B919-429D-8CE9-F098A5B44CC7}"/>
                </a:ext>
              </a:extLst>
            </xdr:cNvPr>
            <xdr:cNvSpPr txBox="1"/>
          </xdr:nvSpPr>
          <xdr:spPr>
            <a:xfrm>
              <a:off x="742950" y="714375"/>
              <a:ext cx="13546311" cy="2690212"/>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t>Esta sección presenta el promedio de las cantidades de energía negociadas durante cada mes del 2017, 2018 y 2019, expresadas en  MBTUD,  este dato se determina teniendo como referencia la fecha de negociación de cada uno de los contratos en el sistema electrónico de gas – SEGAS y la cantidad de contratos suscritos en cada uno de los meses analizados. Se desagrega la información por tipo de mercado, primario, secundario y otras transacciones del mercado mayorista</a:t>
              </a:r>
              <a:r>
                <a:rPr lang="es-CO" sz="1400" baseline="0"/>
                <a:t> (este último, n</a:t>
              </a:r>
              <a:r>
                <a:rPr lang="es-CO" sz="1400"/>
                <a:t>egociaciones registradas entre comercializadores y usuarios no regulados). </a:t>
              </a:r>
            </a:p>
            <a:p>
              <a:endParaRPr lang="es-CO" sz="1400"/>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𝑚𝑒𝑠=</a:t>
              </a:r>
              <a:r>
                <a:rPr lang="es-CO" sz="1100" i="0">
                  <a:solidFill>
                    <a:schemeClr val="dk1"/>
                  </a:solidFill>
                  <a:effectLst/>
                  <a:latin typeface="+mn-lt"/>
                  <a:ea typeface="+mn-ea"/>
                  <a:cs typeface="+mn-cs"/>
                </a:rPr>
                <a:t>(</a:t>
              </a:r>
              <a:r>
                <a:rPr lang="es-ES" sz="1100" i="0">
                  <a:solidFill>
                    <a:schemeClr val="dk1"/>
                  </a:solidFill>
                  <a:effectLst/>
                  <a:latin typeface="Cambria Math"/>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mn-lt"/>
                  <a:ea typeface="+mn-ea"/>
                  <a:cs typeface="+mn-cs"/>
                </a:rPr>
                <a:t>𝑒𝑛 𝑒𝑙 </a:t>
              </a:r>
              <a:r>
                <a:rPr lang="es-ES" sz="1100" i="0">
                  <a:solidFill>
                    <a:schemeClr val="dk1"/>
                  </a:solidFill>
                  <a:effectLst/>
                  <a:latin typeface="+mn-lt"/>
                  <a:ea typeface="+mn-ea"/>
                  <a:cs typeface="+mn-cs"/>
                </a:rPr>
                <a:t>𝑚𝑒𝑠</a:t>
              </a:r>
              <a:r>
                <a:rPr lang="es-ES" sz="1100" i="0">
                  <a:solidFill>
                    <a:schemeClr val="dk1"/>
                  </a:solidFill>
                  <a:effectLst/>
                  <a:latin typeface="Cambria Math"/>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𝑚𝑒𝑠</a:t>
              </a:r>
              <a:r>
                <a:rPr lang="es-CO" sz="1100" i="0">
                  <a:solidFill>
                    <a:schemeClr val="dk1"/>
                  </a:solidFill>
                  <a:effectLst/>
                  <a:latin typeface="+mn-lt"/>
                  <a:ea typeface="+mn-ea"/>
                  <a:cs typeface="+mn-cs"/>
                </a:rPr>
                <a:t>)</a:t>
              </a:r>
            </a:p>
            <a:p>
              <a:endParaRPr lang="es-CO" sz="110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Promedio 2019 - Cantidad Promedio 2018)/(Cantidad Promedio 2018)</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baseline="0">
                  <a:solidFill>
                    <a:schemeClr val="dk1"/>
                  </a:solidFill>
                  <a:effectLst/>
                  <a:latin typeface="+mn-lt"/>
                  <a:ea typeface="+mn-ea"/>
                  <a:cs typeface="+mn-cs"/>
                </a:rPr>
                <a:t>Desvios significativos en variación porcentual = </a:t>
              </a:r>
              <a:r>
                <a:rPr lang="es-ES" sz="1600" i="1" baseline="0">
                  <a:solidFill>
                    <a:schemeClr val="dk1"/>
                  </a:solidFill>
                  <a:effectLst/>
                  <a:latin typeface="+mn-lt"/>
                  <a:ea typeface="+mn-ea"/>
                  <a:cs typeface="+mn-cs"/>
                </a:rPr>
                <a:t> </a:t>
              </a:r>
              <a:r>
                <a:rPr lang="es-CO" sz="16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xdr:txBody>
        </xdr:sp>
      </mc:Fallback>
    </mc:AlternateContent>
    <xdr:clientData/>
  </xdr:twoCellAnchor>
  <xdr:twoCellAnchor>
    <xdr:from>
      <xdr:col>0</xdr:col>
      <xdr:colOff>666751</xdr:colOff>
      <xdr:row>0</xdr:row>
      <xdr:rowOff>76200</xdr:rowOff>
    </xdr:from>
    <xdr:to>
      <xdr:col>12</xdr:col>
      <xdr:colOff>723901</xdr:colOff>
      <xdr:row>3</xdr:row>
      <xdr:rowOff>28575</xdr:rowOff>
    </xdr:to>
    <xdr:sp macro="" textlink="">
      <xdr:nvSpPr>
        <xdr:cNvPr id="3" name="1 Título">
          <a:extLst>
            <a:ext uri="{FF2B5EF4-FFF2-40B4-BE49-F238E27FC236}">
              <a16:creationId xmlns:a16="http://schemas.microsoft.com/office/drawing/2014/main" id="{6230B9AD-EC04-4B00-AE5D-669BEF009E86}"/>
            </a:ext>
          </a:extLst>
        </xdr:cNvPr>
        <xdr:cNvSpPr txBox="1">
          <a:spLocks/>
        </xdr:cNvSpPr>
      </xdr:nvSpPr>
      <xdr:spPr>
        <a:xfrm>
          <a:off x="666751" y="76200"/>
          <a:ext cx="10267950" cy="5238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2. Promedio de las cantidades de energía negociadas durante cada mes del año</a:t>
          </a:r>
        </a:p>
      </xdr:txBody>
    </xdr:sp>
    <xdr:clientData/>
  </xdr:twoCellAnchor>
  <xdr:twoCellAnchor>
    <xdr:from>
      <xdr:col>0</xdr:col>
      <xdr:colOff>738187</xdr:colOff>
      <xdr:row>36</xdr:row>
      <xdr:rowOff>47624</xdr:rowOff>
    </xdr:from>
    <xdr:to>
      <xdr:col>7</xdr:col>
      <xdr:colOff>28575</xdr:colOff>
      <xdr:row>51</xdr:row>
      <xdr:rowOff>152399</xdr:rowOff>
    </xdr:to>
    <xdr:graphicFrame macro="">
      <xdr:nvGraphicFramePr>
        <xdr:cNvPr id="6" name="Gráfico 5">
          <a:extLst>
            <a:ext uri="{FF2B5EF4-FFF2-40B4-BE49-F238E27FC236}">
              <a16:creationId xmlns:a16="http://schemas.microsoft.com/office/drawing/2014/main" id="{AE5227B8-DDAB-4A05-8DD8-4BC10598FD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728661</xdr:colOff>
      <xdr:row>36</xdr:row>
      <xdr:rowOff>57149</xdr:rowOff>
    </xdr:from>
    <xdr:to>
      <xdr:col>14</xdr:col>
      <xdr:colOff>38099</xdr:colOff>
      <xdr:row>51</xdr:row>
      <xdr:rowOff>142874</xdr:rowOff>
    </xdr:to>
    <xdr:graphicFrame macro="">
      <xdr:nvGraphicFramePr>
        <xdr:cNvPr id="7" name="Gráfico 6">
          <a:extLst>
            <a:ext uri="{FF2B5EF4-FFF2-40B4-BE49-F238E27FC236}">
              <a16:creationId xmlns:a16="http://schemas.microsoft.com/office/drawing/2014/main" id="{0DE2A7DA-72CA-4CB6-8305-7C1285CC68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28574</xdr:colOff>
      <xdr:row>36</xdr:row>
      <xdr:rowOff>38099</xdr:rowOff>
    </xdr:from>
    <xdr:to>
      <xdr:col>21</xdr:col>
      <xdr:colOff>28574</xdr:colOff>
      <xdr:row>52</xdr:row>
      <xdr:rowOff>47624</xdr:rowOff>
    </xdr:to>
    <xdr:graphicFrame macro="">
      <xdr:nvGraphicFramePr>
        <xdr:cNvPr id="9" name="Gráfico 8">
          <a:extLst>
            <a:ext uri="{FF2B5EF4-FFF2-40B4-BE49-F238E27FC236}">
              <a16:creationId xmlns:a16="http://schemas.microsoft.com/office/drawing/2014/main" id="{FE0E3422-077F-48E7-A594-1EAFC92C5E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18</xdr:col>
      <xdr:colOff>285480</xdr:colOff>
      <xdr:row>1</xdr:row>
      <xdr:rowOff>28575</xdr:rowOff>
    </xdr:from>
    <xdr:to>
      <xdr:col>19</xdr:col>
      <xdr:colOff>385463</xdr:colOff>
      <xdr:row>3</xdr:row>
      <xdr:rowOff>140307</xdr:rowOff>
    </xdr:to>
    <xdr:pic>
      <xdr:nvPicPr>
        <xdr:cNvPr id="15" name="Imagen 14">
          <a:hlinkClick xmlns:r="http://schemas.openxmlformats.org/officeDocument/2006/relationships" r:id="rId4"/>
          <a:extLst>
            <a:ext uri="{FF2B5EF4-FFF2-40B4-BE49-F238E27FC236}">
              <a16:creationId xmlns:a16="http://schemas.microsoft.com/office/drawing/2014/main" id="{00F62E5E-FDD3-4FC5-8619-B3B4C0C510EE}"/>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6106505" y="219075"/>
          <a:ext cx="861983" cy="492732"/>
        </a:xfrm>
        <a:prstGeom prst="rect">
          <a:avLst/>
        </a:prstGeom>
      </xdr:spPr>
    </xdr:pic>
    <xdr:clientData/>
  </xdr:twoCellAnchor>
  <xdr:twoCellAnchor editAs="oneCell">
    <xdr:from>
      <xdr:col>19</xdr:col>
      <xdr:colOff>463265</xdr:colOff>
      <xdr:row>1</xdr:row>
      <xdr:rowOff>170566</xdr:rowOff>
    </xdr:from>
    <xdr:to>
      <xdr:col>19</xdr:col>
      <xdr:colOff>908816</xdr:colOff>
      <xdr:row>3</xdr:row>
      <xdr:rowOff>95250</xdr:rowOff>
    </xdr:to>
    <xdr:pic>
      <xdr:nvPicPr>
        <xdr:cNvPr id="16" name="7 Imagen">
          <a:hlinkClick xmlns:r="http://schemas.openxmlformats.org/officeDocument/2006/relationships" r:id="rId6"/>
          <a:extLst>
            <a:ext uri="{FF2B5EF4-FFF2-40B4-BE49-F238E27FC236}">
              <a16:creationId xmlns:a16="http://schemas.microsoft.com/office/drawing/2014/main" id="{AAE726ED-F8A6-4E04-9D6E-9A83F4EE71C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7046290" y="361066"/>
          <a:ext cx="445551" cy="305684"/>
        </a:xfrm>
        <a:prstGeom prst="rect">
          <a:avLst/>
        </a:prstGeom>
      </xdr:spPr>
    </xdr:pic>
    <xdr:clientData/>
  </xdr:twoCellAnchor>
  <xdr:twoCellAnchor editAs="oneCell">
    <xdr:from>
      <xdr:col>17</xdr:col>
      <xdr:colOff>447675</xdr:colOff>
      <xdr:row>1</xdr:row>
      <xdr:rowOff>156427</xdr:rowOff>
    </xdr:from>
    <xdr:to>
      <xdr:col>18</xdr:col>
      <xdr:colOff>138843</xdr:colOff>
      <xdr:row>3</xdr:row>
      <xdr:rowOff>99737</xdr:rowOff>
    </xdr:to>
    <xdr:pic>
      <xdr:nvPicPr>
        <xdr:cNvPr id="17" name="8 Imagen">
          <a:hlinkClick xmlns:r="http://schemas.openxmlformats.org/officeDocument/2006/relationships" r:id="rId8"/>
          <a:extLst>
            <a:ext uri="{FF2B5EF4-FFF2-40B4-BE49-F238E27FC236}">
              <a16:creationId xmlns:a16="http://schemas.microsoft.com/office/drawing/2014/main" id="{0F2EDD72-19A3-41D8-AE5A-3FCAE6FB1F2B}"/>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5506700" y="346927"/>
          <a:ext cx="453168" cy="324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66675</xdr:rowOff>
    </xdr:from>
    <xdr:to>
      <xdr:col>14</xdr:col>
      <xdr:colOff>609705</xdr:colOff>
      <xdr:row>3</xdr:row>
      <xdr:rowOff>148317</xdr:rowOff>
    </xdr:to>
    <xdr:sp macro="" textlink="">
      <xdr:nvSpPr>
        <xdr:cNvPr id="2" name="1 Título">
          <a:extLst>
            <a:ext uri="{FF2B5EF4-FFF2-40B4-BE49-F238E27FC236}">
              <a16:creationId xmlns:a16="http://schemas.microsoft.com/office/drawing/2014/main" id="{82BF65CF-6DB6-4EC0-92B7-B58BD26866B9}"/>
            </a:ext>
          </a:extLst>
        </xdr:cNvPr>
        <xdr:cNvSpPr txBox="1">
          <a:spLocks/>
        </xdr:cNvSpPr>
      </xdr:nvSpPr>
      <xdr:spPr>
        <a:xfrm>
          <a:off x="704850" y="66675"/>
          <a:ext cx="11849205" cy="653142"/>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3. Promedio de las cantidades de energía negociadas diariamente </a:t>
          </a:r>
        </a:p>
      </xdr:txBody>
    </xdr:sp>
    <xdr:clientData/>
  </xdr:twoCellAnchor>
  <xdr:twoCellAnchor>
    <xdr:from>
      <xdr:col>0</xdr:col>
      <xdr:colOff>742950</xdr:colOff>
      <xdr:row>3</xdr:row>
      <xdr:rowOff>152400</xdr:rowOff>
    </xdr:from>
    <xdr:to>
      <xdr:col>14</xdr:col>
      <xdr:colOff>971550</xdr:colOff>
      <xdr:row>10</xdr:row>
      <xdr:rowOff>171450</xdr:rowOff>
    </xdr:to>
    <xdr:sp macro="" textlink="">
      <xdr:nvSpPr>
        <xdr:cNvPr id="3" name="2 CuadroTexto">
          <a:extLst>
            <a:ext uri="{FF2B5EF4-FFF2-40B4-BE49-F238E27FC236}">
              <a16:creationId xmlns:a16="http://schemas.microsoft.com/office/drawing/2014/main" id="{34949E7A-D6A0-482B-9D9E-3DA0AFC9A900}"/>
            </a:ext>
          </a:extLst>
        </xdr:cNvPr>
        <xdr:cNvSpPr txBox="1"/>
      </xdr:nvSpPr>
      <xdr:spPr>
        <a:xfrm>
          <a:off x="742950" y="723900"/>
          <a:ext cx="12172950" cy="135255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promedio de las cantidades de energía negociadas diariamente durante el  2019, expresadas en MBTUD, este dato es determinado teniendo como referencia la fecha de negociación de cada uno de los contratos en el sistema electrónico de gas – SEGAS sobre la cantidad de contratos suscritos diariamente.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a:t>
          </a:r>
          <a:r>
            <a:rPr lang="es-CO" sz="1100" b="0" i="0">
              <a:solidFill>
                <a:schemeClr val="dk1"/>
              </a:solidFill>
              <a:effectLst/>
              <a:latin typeface="Cambria Math"/>
              <a:ea typeface="+mn-ea"/>
              <a:cs typeface="+mn-cs"/>
            </a:rPr>
            <a:t>𝑑𝑖𝑎𝑟𝑖𝑜</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Cambria Math"/>
              <a:ea typeface="+mn-ea"/>
              <a:cs typeface="+mn-cs"/>
            </a:rPr>
            <a:t>𝑑𝑖𝑎𝑟𝑖𝑎𝑚𝑒𝑛𝑡𝑒</a:t>
          </a:r>
          <a:r>
            <a:rPr lang="es-ES" sz="1100" b="0" i="0">
              <a:solidFill>
                <a:schemeClr val="dk1"/>
              </a:solidFill>
              <a:effectLst/>
              <a:latin typeface="+mn-lt"/>
              <a:ea typeface="+mn-ea"/>
              <a:cs typeface="+mn-cs"/>
            </a:rPr>
            <a:t>〗</a:t>
          </a:r>
          <a:r>
            <a:rPr lang="es-CO" sz="1100" b="0" i="0">
              <a:solidFill>
                <a:schemeClr val="dk1"/>
              </a:solidFill>
              <a:effectLst/>
              <a:latin typeface="+mn-lt"/>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a:t>
          </a:r>
          <a:r>
            <a:rPr lang="es-CO" sz="1100" b="0" i="0">
              <a:solidFill>
                <a:schemeClr val="dk1"/>
              </a:solidFill>
              <a:effectLst/>
              <a:latin typeface="Cambria Math"/>
              <a:ea typeface="+mn-ea"/>
              <a:cs typeface="+mn-cs"/>
            </a:rPr>
            <a:t>𝑑𝑖𝑎𝑟𝑖𝑜𝑠</a:t>
          </a:r>
          <a:r>
            <a:rPr lang="es-CO" sz="1100" b="0" i="0">
              <a:solidFill>
                <a:schemeClr val="dk1"/>
              </a:solidFill>
              <a:effectLst/>
              <a:latin typeface="+mn-lt"/>
              <a:ea typeface="+mn-ea"/>
              <a:cs typeface="+mn-cs"/>
            </a:rPr>
            <a:t>)</a:t>
          </a:r>
        </a:p>
        <a:p>
          <a:endParaRPr lang="es-CO" sz="1100" b="0" i="0">
            <a:solidFill>
              <a:schemeClr val="dk1"/>
            </a:solidFill>
            <a:effectLst/>
            <a:latin typeface="+mn-lt"/>
            <a:ea typeface="+mn-ea"/>
            <a:cs typeface="+mn-cs"/>
          </a:endParaRPr>
        </a:p>
        <a:p>
          <a:endParaRPr lang="es-CO" sz="1800"/>
        </a:p>
      </xdr:txBody>
    </xdr:sp>
    <xdr:clientData/>
  </xdr:twoCellAnchor>
  <xdr:twoCellAnchor editAs="oneCell">
    <xdr:from>
      <xdr:col>14</xdr:col>
      <xdr:colOff>275956</xdr:colOff>
      <xdr:row>1</xdr:row>
      <xdr:rowOff>9525</xdr:rowOff>
    </xdr:from>
    <xdr:to>
      <xdr:col>14</xdr:col>
      <xdr:colOff>930300</xdr:colOff>
      <xdr:row>3</xdr:row>
      <xdr:rowOff>2565</xdr:rowOff>
    </xdr:to>
    <xdr:pic>
      <xdr:nvPicPr>
        <xdr:cNvPr id="7" name="Imagen 6">
          <a:hlinkClick xmlns:r="http://schemas.openxmlformats.org/officeDocument/2006/relationships" r:id="rId1"/>
          <a:extLst>
            <a:ext uri="{FF2B5EF4-FFF2-40B4-BE49-F238E27FC236}">
              <a16:creationId xmlns:a16="http://schemas.microsoft.com/office/drawing/2014/main" id="{3EC79477-1531-4766-81F1-8ABB96C444E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220306" y="200025"/>
          <a:ext cx="654344" cy="374040"/>
        </a:xfrm>
        <a:prstGeom prst="rect">
          <a:avLst/>
        </a:prstGeom>
      </xdr:spPr>
    </xdr:pic>
    <xdr:clientData/>
  </xdr:twoCellAnchor>
  <xdr:twoCellAnchor editAs="oneCell">
    <xdr:from>
      <xdr:col>15</xdr:col>
      <xdr:colOff>187041</xdr:colOff>
      <xdr:row>1</xdr:row>
      <xdr:rowOff>151516</xdr:rowOff>
    </xdr:from>
    <xdr:to>
      <xdr:col>15</xdr:col>
      <xdr:colOff>525265</xdr:colOff>
      <xdr:row>3</xdr:row>
      <xdr:rowOff>2565</xdr:rowOff>
    </xdr:to>
    <xdr:pic>
      <xdr:nvPicPr>
        <xdr:cNvPr id="8" name="7 Imagen">
          <a:hlinkClick xmlns:r="http://schemas.openxmlformats.org/officeDocument/2006/relationships" r:id="rId3"/>
          <a:extLst>
            <a:ext uri="{FF2B5EF4-FFF2-40B4-BE49-F238E27FC236}">
              <a16:creationId xmlns:a16="http://schemas.microsoft.com/office/drawing/2014/main" id="{984FCE34-EDC8-42AC-B0FE-6F0F1145955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160091" y="342016"/>
          <a:ext cx="338224" cy="232049"/>
        </a:xfrm>
        <a:prstGeom prst="rect">
          <a:avLst/>
        </a:prstGeom>
      </xdr:spPr>
    </xdr:pic>
    <xdr:clientData/>
  </xdr:twoCellAnchor>
  <xdr:twoCellAnchor editAs="oneCell">
    <xdr:from>
      <xdr:col>13</xdr:col>
      <xdr:colOff>647700</xdr:colOff>
      <xdr:row>1</xdr:row>
      <xdr:rowOff>137377</xdr:rowOff>
    </xdr:from>
    <xdr:to>
      <xdr:col>14</xdr:col>
      <xdr:colOff>20156</xdr:colOff>
      <xdr:row>3</xdr:row>
      <xdr:rowOff>2565</xdr:rowOff>
    </xdr:to>
    <xdr:pic>
      <xdr:nvPicPr>
        <xdr:cNvPr id="9" name="8 Imagen">
          <a:hlinkClick xmlns:r="http://schemas.openxmlformats.org/officeDocument/2006/relationships" r:id="rId5"/>
          <a:extLst>
            <a:ext uri="{FF2B5EF4-FFF2-40B4-BE49-F238E27FC236}">
              <a16:creationId xmlns:a16="http://schemas.microsoft.com/office/drawing/2014/main" id="{C35FD3F4-705B-4AF9-B6F5-64A7A81EDDA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620500" y="327877"/>
          <a:ext cx="344006" cy="246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361950</xdr:colOff>
      <xdr:row>13</xdr:row>
      <xdr:rowOff>180975</xdr:rowOff>
    </xdr:from>
    <xdr:to>
      <xdr:col>13</xdr:col>
      <xdr:colOff>57150</xdr:colOff>
      <xdr:row>22</xdr:row>
      <xdr:rowOff>66674</xdr:rowOff>
    </xdr:to>
    <xdr:graphicFrame macro="">
      <xdr:nvGraphicFramePr>
        <xdr:cNvPr id="9" name="Gráfico 8">
          <a:extLst>
            <a:ext uri="{FF2B5EF4-FFF2-40B4-BE49-F238E27FC236}">
              <a16:creationId xmlns:a16="http://schemas.microsoft.com/office/drawing/2014/main" id="{C169B089-37A5-468E-977E-7345CCE3BD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0</xdr:row>
      <xdr:rowOff>0</xdr:rowOff>
    </xdr:from>
    <xdr:to>
      <xdr:col>13</xdr:col>
      <xdr:colOff>238126</xdr:colOff>
      <xdr:row>2</xdr:row>
      <xdr:rowOff>171450</xdr:rowOff>
    </xdr:to>
    <xdr:sp macro="" textlink="">
      <xdr:nvSpPr>
        <xdr:cNvPr id="10" name="1 Título">
          <a:extLst>
            <a:ext uri="{FF2B5EF4-FFF2-40B4-BE49-F238E27FC236}">
              <a16:creationId xmlns:a16="http://schemas.microsoft.com/office/drawing/2014/main" id="{CF55AA55-78D5-443A-AAF9-0839CF4E8840}"/>
            </a:ext>
          </a:extLst>
        </xdr:cNvPr>
        <xdr:cNvSpPr txBox="1">
          <a:spLocks/>
        </xdr:cNvSpPr>
      </xdr:nvSpPr>
      <xdr:spPr>
        <a:xfrm>
          <a:off x="762001" y="0"/>
          <a:ext cx="9944100" cy="5524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4. Cantidad total de energía negociada durante el año</a:t>
          </a:r>
        </a:p>
      </xdr:txBody>
    </xdr:sp>
    <xdr:clientData/>
  </xdr:twoCellAnchor>
  <xdr:twoCellAnchor>
    <xdr:from>
      <xdr:col>1</xdr:col>
      <xdr:colOff>0</xdr:colOff>
      <xdr:row>3</xdr:row>
      <xdr:rowOff>0</xdr:rowOff>
    </xdr:from>
    <xdr:to>
      <xdr:col>13</xdr:col>
      <xdr:colOff>38100</xdr:colOff>
      <xdr:row>13</xdr:row>
      <xdr:rowOff>9525</xdr:rowOff>
    </xdr:to>
    <xdr:sp macro="" textlink="">
      <xdr:nvSpPr>
        <xdr:cNvPr id="11" name="2 CuadroTexto">
          <a:extLst>
            <a:ext uri="{FF2B5EF4-FFF2-40B4-BE49-F238E27FC236}">
              <a16:creationId xmlns:a16="http://schemas.microsoft.com/office/drawing/2014/main" id="{8C066C26-5B01-4DB7-AAFE-10A23095F221}"/>
            </a:ext>
          </a:extLst>
        </xdr:cNvPr>
        <xdr:cNvSpPr txBox="1"/>
      </xdr:nvSpPr>
      <xdr:spPr>
        <a:xfrm>
          <a:off x="762000" y="571500"/>
          <a:ext cx="9744075" cy="1914525"/>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2017</a:t>
          </a:r>
          <a:r>
            <a:rPr lang="es-CO" sz="1400" baseline="0">
              <a:solidFill>
                <a:schemeClr val="dk1"/>
              </a:solidFill>
              <a:effectLst/>
              <a:latin typeface="+mn-lt"/>
              <a:ea typeface="+mn-ea"/>
              <a:cs typeface="+mn-cs"/>
            </a:rPr>
            <a:t>, 2018 y 2019</a:t>
          </a:r>
          <a:r>
            <a:rPr lang="es-CO" sz="1400">
              <a:solidFill>
                <a:schemeClr val="dk1"/>
              </a:solidFill>
              <a:effectLst/>
              <a:latin typeface="+mn-lt"/>
              <a:ea typeface="+mn-ea"/>
              <a:cs typeface="+mn-cs"/>
            </a:rPr>
            <a:t>, expresadas en </a:t>
          </a:r>
          <a:r>
            <a:rPr lang="es-CO" sz="1400" b="1">
              <a:solidFill>
                <a:schemeClr val="dk1"/>
              </a:solidFill>
              <a:effectLst/>
              <a:latin typeface="+mn-lt"/>
              <a:ea typeface="+mn-ea"/>
              <a:cs typeface="+mn-cs"/>
            </a:rPr>
            <a:t>MBTU</a:t>
          </a:r>
          <a:r>
            <a:rPr lang="es-CO" sz="1400">
              <a:solidFill>
                <a:schemeClr val="dk1"/>
              </a:solidFill>
              <a:effectLst/>
              <a:latin typeface="+mn-lt"/>
              <a:ea typeface="+mn-ea"/>
              <a:cs typeface="+mn-cs"/>
            </a:rPr>
            <a:t>, este dato se calcula teniendo como referencia la fecha de negociación de cada uno de los contratos en el sistema electrónico de gas – SEGAS y la agregación de las cantidades transadas en el año. Se presenta la información desagregada para el mercado primario, secundario y otras transacciones del mercado mayorista.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0">
              <a:solidFill>
                <a:schemeClr val="dk1"/>
              </a:solidFill>
              <a:effectLst/>
              <a:latin typeface="+mn-lt"/>
              <a:ea typeface="+mn-ea"/>
              <a:cs typeface="+mn-cs"/>
            </a:rPr>
            <a:t>𝐶𝑎𝑛𝑡𝑖𝑑𝑎𝑑 𝑡𝑜𝑡𝑎𝑙 𝑑𝑒 𝑒𝑛𝑒𝑟𝑔í𝑎 𝑛𝑒𝑔𝑜𝑐𝑖𝑎𝑑𝑎 𝑎𝑛𝑢𝑎𝑙= </a:t>
          </a:r>
          <a:r>
            <a:rPr lang="es-CO" sz="1100" i="0">
              <a:solidFill>
                <a:schemeClr val="dk1"/>
              </a:solidFill>
              <a:effectLst/>
              <a:latin typeface="+mn-lt"/>
              <a:ea typeface="+mn-ea"/>
              <a:cs typeface="+mn-cs"/>
            </a:rPr>
            <a:t>∑1</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𝐸𝑛𝑒𝑟𝑔í𝑎 𝑛𝑒𝑔𝑜𝑐𝑖𝑎𝑑𝑎 𝑑𝑢𝑟𝑎𝑛𝑡𝑒 cada día de gas</a:t>
          </a:r>
          <a:r>
            <a:rPr lang="es-CO" sz="1100" b="0" i="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2019 - Cantidad Total 2018)/(Cantidad Total 2018)</a:t>
          </a:r>
        </a:p>
        <a:p>
          <a:pPr marL="0" marR="0" indent="0" defTabSz="914400" eaLnBrk="1" fontAlgn="auto" latinLnBrk="0" hangingPunct="1">
            <a:lnSpc>
              <a:spcPct val="100000"/>
            </a:lnSpc>
            <a:spcBef>
              <a:spcPts val="0"/>
            </a:spcBef>
            <a:spcAft>
              <a:spcPts val="0"/>
            </a:spcAft>
            <a:buClrTx/>
            <a:buSzTx/>
            <a:buFontTx/>
            <a:buNone/>
            <a:tabLst/>
            <a:defRPr/>
          </a:pP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endParaRPr lang="es-CO" sz="1800"/>
        </a:p>
      </xdr:txBody>
    </xdr:sp>
    <xdr:clientData/>
  </xdr:twoCellAnchor>
  <xdr:twoCellAnchor editAs="oneCell">
    <xdr:from>
      <xdr:col>11</xdr:col>
      <xdr:colOff>717256</xdr:colOff>
      <xdr:row>0</xdr:row>
      <xdr:rowOff>83160</xdr:rowOff>
    </xdr:from>
    <xdr:to>
      <xdr:col>12</xdr:col>
      <xdr:colOff>609600</xdr:colOff>
      <xdr:row>2</xdr:row>
      <xdr:rowOff>76200</xdr:rowOff>
    </xdr:to>
    <xdr:pic>
      <xdr:nvPicPr>
        <xdr:cNvPr id="5" name="Imagen 4">
          <a:hlinkClick xmlns:r="http://schemas.openxmlformats.org/officeDocument/2006/relationships" r:id="rId2"/>
          <a:extLst>
            <a:ext uri="{FF2B5EF4-FFF2-40B4-BE49-F238E27FC236}">
              <a16:creationId xmlns:a16="http://schemas.microsoft.com/office/drawing/2014/main" id="{0EAC4500-879F-4292-A930-CCAD001353E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661231" y="83160"/>
          <a:ext cx="654344" cy="374040"/>
        </a:xfrm>
        <a:prstGeom prst="rect">
          <a:avLst/>
        </a:prstGeom>
      </xdr:spPr>
    </xdr:pic>
    <xdr:clientData/>
  </xdr:twoCellAnchor>
  <xdr:twoCellAnchor editAs="oneCell">
    <xdr:from>
      <xdr:col>13</xdr:col>
      <xdr:colOff>133041</xdr:colOff>
      <xdr:row>1</xdr:row>
      <xdr:rowOff>34651</xdr:rowOff>
    </xdr:from>
    <xdr:to>
      <xdr:col>13</xdr:col>
      <xdr:colOff>471265</xdr:colOff>
      <xdr:row>2</xdr:row>
      <xdr:rowOff>76200</xdr:rowOff>
    </xdr:to>
    <xdr:pic>
      <xdr:nvPicPr>
        <xdr:cNvPr id="6" name="7 Imagen">
          <a:hlinkClick xmlns:r="http://schemas.openxmlformats.org/officeDocument/2006/relationships" r:id="rId4"/>
          <a:extLst>
            <a:ext uri="{FF2B5EF4-FFF2-40B4-BE49-F238E27FC236}">
              <a16:creationId xmlns:a16="http://schemas.microsoft.com/office/drawing/2014/main" id="{D8EB039A-2E4A-44D6-B8DA-F39D40E73D0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01016" y="225151"/>
          <a:ext cx="338224" cy="232049"/>
        </a:xfrm>
        <a:prstGeom prst="rect">
          <a:avLst/>
        </a:prstGeom>
      </xdr:spPr>
    </xdr:pic>
    <xdr:clientData/>
  </xdr:twoCellAnchor>
  <xdr:twoCellAnchor editAs="oneCell">
    <xdr:from>
      <xdr:col>11</xdr:col>
      <xdr:colOff>117450</xdr:colOff>
      <xdr:row>1</xdr:row>
      <xdr:rowOff>20512</xdr:rowOff>
    </xdr:from>
    <xdr:to>
      <xdr:col>11</xdr:col>
      <xdr:colOff>461456</xdr:colOff>
      <xdr:row>2</xdr:row>
      <xdr:rowOff>76200</xdr:rowOff>
    </xdr:to>
    <xdr:pic>
      <xdr:nvPicPr>
        <xdr:cNvPr id="7" name="8 Imagen">
          <a:hlinkClick xmlns:r="http://schemas.openxmlformats.org/officeDocument/2006/relationships" r:id="rId6"/>
          <a:extLst>
            <a:ext uri="{FF2B5EF4-FFF2-40B4-BE49-F238E27FC236}">
              <a16:creationId xmlns:a16="http://schemas.microsoft.com/office/drawing/2014/main" id="{812FE11D-BAC6-4EFE-BE0B-961B5006000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061425" y="211012"/>
          <a:ext cx="344006" cy="2461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742949</xdr:colOff>
      <xdr:row>33</xdr:row>
      <xdr:rowOff>28575</xdr:rowOff>
    </xdr:from>
    <xdr:to>
      <xdr:col>7</xdr:col>
      <xdr:colOff>9524</xdr:colOff>
      <xdr:row>49</xdr:row>
      <xdr:rowOff>9525</xdr:rowOff>
    </xdr:to>
    <xdr:graphicFrame macro="">
      <xdr:nvGraphicFramePr>
        <xdr:cNvPr id="2" name="Gráfico 1">
          <a:extLst>
            <a:ext uri="{FF2B5EF4-FFF2-40B4-BE49-F238E27FC236}">
              <a16:creationId xmlns:a16="http://schemas.microsoft.com/office/drawing/2014/main" id="{4BD68F88-D860-4508-A0D5-E930E98EFC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742950</xdr:colOff>
      <xdr:row>33</xdr:row>
      <xdr:rowOff>28574</xdr:rowOff>
    </xdr:from>
    <xdr:to>
      <xdr:col>13</xdr:col>
      <xdr:colOff>1466850</xdr:colOff>
      <xdr:row>48</xdr:row>
      <xdr:rowOff>171449</xdr:rowOff>
    </xdr:to>
    <xdr:graphicFrame macro="">
      <xdr:nvGraphicFramePr>
        <xdr:cNvPr id="3" name="Gráfico 2">
          <a:extLst>
            <a:ext uri="{FF2B5EF4-FFF2-40B4-BE49-F238E27FC236}">
              <a16:creationId xmlns:a16="http://schemas.microsoft.com/office/drawing/2014/main" id="{42FBA6E6-CAF0-486E-8863-198E279E5B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761999</xdr:colOff>
      <xdr:row>33</xdr:row>
      <xdr:rowOff>57150</xdr:rowOff>
    </xdr:from>
    <xdr:to>
      <xdr:col>21</xdr:col>
      <xdr:colOff>19049</xdr:colOff>
      <xdr:row>48</xdr:row>
      <xdr:rowOff>152400</xdr:rowOff>
    </xdr:to>
    <xdr:graphicFrame macro="">
      <xdr:nvGraphicFramePr>
        <xdr:cNvPr id="4" name="Gráfico 3">
          <a:extLst>
            <a:ext uri="{FF2B5EF4-FFF2-40B4-BE49-F238E27FC236}">
              <a16:creationId xmlns:a16="http://schemas.microsoft.com/office/drawing/2014/main" id="{D5E5A1BE-60D9-4FFE-B1EC-01EFA3EB3C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695325</xdr:colOff>
      <xdr:row>0</xdr:row>
      <xdr:rowOff>95250</xdr:rowOff>
    </xdr:from>
    <xdr:to>
      <xdr:col>11</xdr:col>
      <xdr:colOff>19050</xdr:colOff>
      <xdr:row>2</xdr:row>
      <xdr:rowOff>171450</xdr:rowOff>
    </xdr:to>
    <xdr:sp macro="" textlink="">
      <xdr:nvSpPr>
        <xdr:cNvPr id="5" name="1 Título">
          <a:extLst>
            <a:ext uri="{FF2B5EF4-FFF2-40B4-BE49-F238E27FC236}">
              <a16:creationId xmlns:a16="http://schemas.microsoft.com/office/drawing/2014/main" id="{6E66DDE7-AF28-434E-8A7C-08607527B45B}"/>
            </a:ext>
          </a:extLst>
        </xdr:cNvPr>
        <xdr:cNvSpPr txBox="1">
          <a:spLocks/>
        </xdr:cNvSpPr>
      </xdr:nvSpPr>
      <xdr:spPr>
        <a:xfrm>
          <a:off x="695325" y="95250"/>
          <a:ext cx="8410575" cy="4572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5. Cantidad total de energía negociada durante cada mes del año </a:t>
          </a:r>
        </a:p>
      </xdr:txBody>
    </xdr:sp>
    <xdr:clientData/>
  </xdr:twoCellAnchor>
  <xdr:twoCellAnchor>
    <xdr:from>
      <xdr:col>1</xdr:col>
      <xdr:colOff>9525</xdr:colOff>
      <xdr:row>3</xdr:row>
      <xdr:rowOff>95250</xdr:rowOff>
    </xdr:from>
    <xdr:to>
      <xdr:col>20</xdr:col>
      <xdr:colOff>1409700</xdr:colOff>
      <xdr:row>14</xdr:row>
      <xdr:rowOff>133350</xdr:rowOff>
    </xdr:to>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a16="http://schemas.microsoft.com/office/drawing/2014/main" id="{CEE06346-C496-4D89-AC68-C1D180E66660}"/>
                </a:ext>
              </a:extLst>
            </xdr:cNvPr>
            <xdr:cNvSpPr txBox="1"/>
          </xdr:nvSpPr>
          <xdr:spPr>
            <a:xfrm>
              <a:off x="771525" y="666750"/>
              <a:ext cx="17297400" cy="213360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cada mes del 2017, 2018 y</a:t>
              </a:r>
              <a:r>
                <a:rPr lang="es-CO" sz="1400" baseline="0">
                  <a:solidFill>
                    <a:schemeClr val="dk1"/>
                  </a:solidFill>
                  <a:effectLst/>
                  <a:latin typeface="+mn-lt"/>
                  <a:ea typeface="+mn-ea"/>
                  <a:cs typeface="+mn-cs"/>
                </a:rPr>
                <a:t> 2019</a:t>
              </a:r>
              <a:r>
                <a:rPr lang="es-CO" sz="1400">
                  <a:solidFill>
                    <a:schemeClr val="dk1"/>
                  </a:solidFill>
                  <a:effectLst/>
                  <a:latin typeface="+mn-lt"/>
                  <a:ea typeface="+mn-ea"/>
                  <a:cs typeface="+mn-cs"/>
                </a:rPr>
                <a:t>, expresadas en MBTU, este dato se calcula teniendo como referencia la fecha de negociación de cada uno de los contratos en el sistema electrónico de gas – SEGAS.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𝑡𝑜𝑡𝑎𝑙 𝑑𝑒 𝑒𝑛𝑒𝑟𝑔í𝑎 𝑛𝑒𝑔𝑜𝑐𝑖𝑎𝑑𝑎 </a:t>
              </a:r>
              <a:r>
                <a:rPr lang="es-CO" sz="1100" b="0" i="0">
                  <a:solidFill>
                    <a:schemeClr val="dk1"/>
                  </a:solidFill>
                  <a:effectLst/>
                  <a:latin typeface="Cambria Math"/>
                  <a:ea typeface="+mn-ea"/>
                  <a:cs typeface="+mn-cs"/>
                </a:rPr>
                <a:t>𝑚𝑒𝑛𝑠𝑢𝑎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▒〖𝐸𝑛𝑒𝑟𝑔í𝑎 𝑛𝑒𝑔𝑜𝑐𝑖𝑎𝑑𝑎 𝑑𝑢𝑟𝑎𝑛𝑡𝑒 </a:t>
              </a:r>
              <a:r>
                <a:rPr lang="es-CO" sz="1100" b="0" i="0">
                  <a:solidFill>
                    <a:schemeClr val="dk1"/>
                  </a:solidFill>
                  <a:effectLst/>
                  <a:latin typeface="Cambria Math"/>
                  <a:ea typeface="+mn-ea"/>
                  <a:cs typeface="+mn-cs"/>
                </a:rPr>
                <a:t>𝑐𝑎𝑑𝑎 𝑚𝑒𝑠 𝑑</a:t>
              </a:r>
              <a:r>
                <a:rPr lang="es-CO" sz="1100" b="0" i="0">
                  <a:solidFill>
                    <a:schemeClr val="dk1"/>
                  </a:solidFill>
                  <a:effectLst/>
                  <a:latin typeface="+mn-lt"/>
                  <a:ea typeface="+mn-ea"/>
                  <a:cs typeface="+mn-cs"/>
                </a:rPr>
                <a:t>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 〗</a:t>
              </a:r>
            </a:p>
            <a:p>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2019 - Cantidad Total 2018)/(Cantidad Total 2018)</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eaLnBrk="1" fontAlgn="auto" latinLnBrk="0" hangingPunct="1"/>
              <a:r>
                <a:rPr lang="es-ES" sz="1100" i="1" baseline="0">
                  <a:solidFill>
                    <a:schemeClr val="dk1"/>
                  </a:solidFill>
                  <a:effectLst/>
                  <a:latin typeface="+mn-lt"/>
                  <a:ea typeface="+mn-ea"/>
                  <a:cs typeface="+mn-cs"/>
                </a:rPr>
                <a:t>Desvios significativos en variación porcentual =  </a:t>
              </a:r>
              <a14:m>
                <m:oMath xmlns:m="http://schemas.openxmlformats.org/officeDocument/2006/math">
                  <m:f>
                    <m:fPr>
                      <m:ctrlPr>
                        <a:rPr lang="es-CO" sz="1100" i="1">
                          <a:solidFill>
                            <a:schemeClr val="dk1"/>
                          </a:solidFill>
                          <a:effectLst/>
                          <a:latin typeface="Cambria Math" panose="02040503050406030204" pitchFamily="18" charset="0"/>
                          <a:ea typeface="+mn-ea"/>
                          <a:cs typeface="+mn-cs"/>
                        </a:rPr>
                      </m:ctrlPr>
                    </m:fPr>
                    <m:num>
                      <m:r>
                        <a:rPr lang="es-CO" sz="1100" i="1">
                          <a:solidFill>
                            <a:schemeClr val="dk1"/>
                          </a:solidFill>
                          <a:effectLst/>
                          <a:latin typeface="Cambria Math" panose="02040503050406030204" pitchFamily="18" charset="0"/>
                          <a:ea typeface="+mn-ea"/>
                          <a:cs typeface="+mn-cs"/>
                        </a:rPr>
                        <m:t>𝑥</m:t>
                      </m:r>
                      <m:r>
                        <a:rPr lang="es-CO" sz="1100" i="1">
                          <a:solidFill>
                            <a:schemeClr val="dk1"/>
                          </a:solidFill>
                          <a:effectLst/>
                          <a:latin typeface="Cambria Math" panose="02040503050406030204" pitchFamily="18" charset="0"/>
                          <a:ea typeface="+mn-ea"/>
                          <a:cs typeface="+mn-cs"/>
                        </a:rPr>
                        <m:t>− </m:t>
                      </m:r>
                      <m:acc>
                        <m:accPr>
                          <m:chr m:val="̅"/>
                          <m:ctrlPr>
                            <a:rPr lang="es-CO" sz="1100" i="1">
                              <a:solidFill>
                                <a:schemeClr val="dk1"/>
                              </a:solidFill>
                              <a:effectLst/>
                              <a:latin typeface="Cambria Math" panose="02040503050406030204" pitchFamily="18" charset="0"/>
                              <a:ea typeface="+mn-ea"/>
                              <a:cs typeface="+mn-cs"/>
                            </a:rPr>
                          </m:ctrlPr>
                        </m:accPr>
                        <m:e>
                          <m:r>
                            <a:rPr lang="es-CO" sz="1100" i="1">
                              <a:solidFill>
                                <a:schemeClr val="dk1"/>
                              </a:solidFill>
                              <a:effectLst/>
                              <a:latin typeface="Cambria Math" panose="02040503050406030204" pitchFamily="18" charset="0"/>
                              <a:ea typeface="+mn-ea"/>
                              <a:cs typeface="+mn-cs"/>
                            </a:rPr>
                            <m:t>𝑥</m:t>
                          </m:r>
                        </m:e>
                      </m:acc>
                    </m:num>
                    <m:den>
                      <m:r>
                        <a:rPr lang="es-CO" sz="11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endParaRPr lang="es-CO">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mc:Choice>
      <mc:Fallback xmlns="">
        <xdr:sp macro="" textlink="">
          <xdr:nvSpPr>
            <xdr:cNvPr id="6" name="5 CuadroTexto">
              <a:extLst>
                <a:ext uri="{FF2B5EF4-FFF2-40B4-BE49-F238E27FC236}">
                  <a16:creationId xmlns:a16="http://schemas.microsoft.com/office/drawing/2014/main" id="{CEE06346-C496-4D89-AC68-C1D180E66660}"/>
                </a:ext>
              </a:extLst>
            </xdr:cNvPr>
            <xdr:cNvSpPr txBox="1"/>
          </xdr:nvSpPr>
          <xdr:spPr>
            <a:xfrm>
              <a:off x="771525" y="666750"/>
              <a:ext cx="17297400" cy="213360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cada mes del 2017, 2018 y</a:t>
              </a:r>
              <a:r>
                <a:rPr lang="es-CO" sz="1400" baseline="0">
                  <a:solidFill>
                    <a:schemeClr val="dk1"/>
                  </a:solidFill>
                  <a:effectLst/>
                  <a:latin typeface="+mn-lt"/>
                  <a:ea typeface="+mn-ea"/>
                  <a:cs typeface="+mn-cs"/>
                </a:rPr>
                <a:t> 2019</a:t>
              </a:r>
              <a:r>
                <a:rPr lang="es-CO" sz="1400">
                  <a:solidFill>
                    <a:schemeClr val="dk1"/>
                  </a:solidFill>
                  <a:effectLst/>
                  <a:latin typeface="+mn-lt"/>
                  <a:ea typeface="+mn-ea"/>
                  <a:cs typeface="+mn-cs"/>
                </a:rPr>
                <a:t>, expresadas en MBTU, este dato se calcula teniendo como referencia la fecha de negociación de cada uno de los contratos en el sistema electrónico de gas – SEGAS.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𝑡𝑜𝑡𝑎𝑙 𝑑𝑒 𝑒𝑛𝑒𝑟𝑔í𝑎 𝑛𝑒𝑔𝑜𝑐𝑖𝑎𝑑𝑎 </a:t>
              </a:r>
              <a:r>
                <a:rPr lang="es-CO" sz="1100" b="0" i="0">
                  <a:solidFill>
                    <a:schemeClr val="dk1"/>
                  </a:solidFill>
                  <a:effectLst/>
                  <a:latin typeface="Cambria Math"/>
                  <a:ea typeface="+mn-ea"/>
                  <a:cs typeface="+mn-cs"/>
                </a:rPr>
                <a:t>𝑚𝑒𝑛𝑠𝑢𝑎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▒〖𝐸𝑛𝑒𝑟𝑔í𝑎 𝑛𝑒𝑔𝑜𝑐𝑖𝑎𝑑𝑎 𝑑𝑢𝑟𝑎𝑛𝑡𝑒 </a:t>
              </a:r>
              <a:r>
                <a:rPr lang="es-CO" sz="1100" b="0" i="0">
                  <a:solidFill>
                    <a:schemeClr val="dk1"/>
                  </a:solidFill>
                  <a:effectLst/>
                  <a:latin typeface="Cambria Math"/>
                  <a:ea typeface="+mn-ea"/>
                  <a:cs typeface="+mn-cs"/>
                </a:rPr>
                <a:t>𝑐𝑎𝑑𝑎 𝑚𝑒𝑠 𝑑</a:t>
              </a:r>
              <a:r>
                <a:rPr lang="es-CO" sz="1100" b="0" i="0">
                  <a:solidFill>
                    <a:schemeClr val="dk1"/>
                  </a:solidFill>
                  <a:effectLst/>
                  <a:latin typeface="+mn-lt"/>
                  <a:ea typeface="+mn-ea"/>
                  <a:cs typeface="+mn-cs"/>
                </a:rPr>
                <a:t>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 〗</a:t>
              </a:r>
            </a:p>
            <a:p>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2019 - Cantidad Total 2018)/(Cantidad Total 2018)</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eaLnBrk="1" fontAlgn="auto" latinLnBrk="0" hangingPunct="1"/>
              <a:r>
                <a:rPr lang="es-ES" sz="1100" i="1" baseline="0">
                  <a:solidFill>
                    <a:schemeClr val="dk1"/>
                  </a:solidFill>
                  <a:effectLst/>
                  <a:latin typeface="+mn-lt"/>
                  <a:ea typeface="+mn-ea"/>
                  <a:cs typeface="+mn-cs"/>
                </a:rPr>
                <a:t>Desvios significativos en variación porcentual =  </a:t>
              </a:r>
              <a:r>
                <a:rPr lang="es-CO" sz="11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endParaRPr lang="es-CO">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mc:Fallback>
    </mc:AlternateContent>
    <xdr:clientData/>
  </xdr:twoCellAnchor>
  <xdr:twoCellAnchor editAs="oneCell">
    <xdr:from>
      <xdr:col>19</xdr:col>
      <xdr:colOff>390256</xdr:colOff>
      <xdr:row>0</xdr:row>
      <xdr:rowOff>142875</xdr:rowOff>
    </xdr:from>
    <xdr:to>
      <xdr:col>20</xdr:col>
      <xdr:colOff>282600</xdr:colOff>
      <xdr:row>2</xdr:row>
      <xdr:rowOff>135915</xdr:rowOff>
    </xdr:to>
    <xdr:pic>
      <xdr:nvPicPr>
        <xdr:cNvPr id="7" name="Imagen 6">
          <a:hlinkClick xmlns:r="http://schemas.openxmlformats.org/officeDocument/2006/relationships" r:id="rId4"/>
          <a:extLst>
            <a:ext uri="{FF2B5EF4-FFF2-40B4-BE49-F238E27FC236}">
              <a16:creationId xmlns:a16="http://schemas.microsoft.com/office/drawing/2014/main" id="{D57462A1-782F-4444-BC58-B32E52164E05}"/>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6287481" y="142875"/>
          <a:ext cx="654344" cy="374040"/>
        </a:xfrm>
        <a:prstGeom prst="rect">
          <a:avLst/>
        </a:prstGeom>
      </xdr:spPr>
    </xdr:pic>
    <xdr:clientData/>
  </xdr:twoCellAnchor>
  <xdr:twoCellAnchor editAs="oneCell">
    <xdr:from>
      <xdr:col>20</xdr:col>
      <xdr:colOff>568041</xdr:colOff>
      <xdr:row>1</xdr:row>
      <xdr:rowOff>94366</xdr:rowOff>
    </xdr:from>
    <xdr:to>
      <xdr:col>20</xdr:col>
      <xdr:colOff>906265</xdr:colOff>
      <xdr:row>2</xdr:row>
      <xdr:rowOff>135915</xdr:rowOff>
    </xdr:to>
    <xdr:pic>
      <xdr:nvPicPr>
        <xdr:cNvPr id="8" name="7 Imagen">
          <a:hlinkClick xmlns:r="http://schemas.openxmlformats.org/officeDocument/2006/relationships" r:id="rId6"/>
          <a:extLst>
            <a:ext uri="{FF2B5EF4-FFF2-40B4-BE49-F238E27FC236}">
              <a16:creationId xmlns:a16="http://schemas.microsoft.com/office/drawing/2014/main" id="{DA9BB361-D59A-437A-BC2C-34CD6EA1F98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227266" y="284866"/>
          <a:ext cx="338224" cy="232049"/>
        </a:xfrm>
        <a:prstGeom prst="rect">
          <a:avLst/>
        </a:prstGeom>
      </xdr:spPr>
    </xdr:pic>
    <xdr:clientData/>
  </xdr:twoCellAnchor>
  <xdr:twoCellAnchor editAs="oneCell">
    <xdr:from>
      <xdr:col>18</xdr:col>
      <xdr:colOff>552450</xdr:colOff>
      <xdr:row>1</xdr:row>
      <xdr:rowOff>80227</xdr:rowOff>
    </xdr:from>
    <xdr:to>
      <xdr:col>19</xdr:col>
      <xdr:colOff>134456</xdr:colOff>
      <xdr:row>2</xdr:row>
      <xdr:rowOff>135915</xdr:rowOff>
    </xdr:to>
    <xdr:pic>
      <xdr:nvPicPr>
        <xdr:cNvPr id="9" name="8 Imagen">
          <a:hlinkClick xmlns:r="http://schemas.openxmlformats.org/officeDocument/2006/relationships" r:id="rId8"/>
          <a:extLst>
            <a:ext uri="{FF2B5EF4-FFF2-40B4-BE49-F238E27FC236}">
              <a16:creationId xmlns:a16="http://schemas.microsoft.com/office/drawing/2014/main" id="{3ED89ECA-31C8-414C-8591-2579B5B68BA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687675" y="270727"/>
          <a:ext cx="344006" cy="2461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438150</xdr:colOff>
      <xdr:row>3</xdr:row>
      <xdr:rowOff>38100</xdr:rowOff>
    </xdr:to>
    <xdr:sp macro="" textlink="">
      <xdr:nvSpPr>
        <xdr:cNvPr id="2" name="1 Título">
          <a:extLst>
            <a:ext uri="{FF2B5EF4-FFF2-40B4-BE49-F238E27FC236}">
              <a16:creationId xmlns:a16="http://schemas.microsoft.com/office/drawing/2014/main" id="{3936B852-64D2-4548-89F2-1A446ED0CD65}"/>
            </a:ext>
          </a:extLst>
        </xdr:cNvPr>
        <xdr:cNvSpPr txBox="1">
          <a:spLocks/>
        </xdr:cNvSpPr>
      </xdr:nvSpPr>
      <xdr:spPr>
        <a:xfrm>
          <a:off x="762000" y="0"/>
          <a:ext cx="11106150" cy="6096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6. Precio promedio, ponderado por cantidades, de la energía negociada durante el año </a:t>
          </a:r>
        </a:p>
      </xdr:txBody>
    </xdr:sp>
    <xdr:clientData/>
  </xdr:twoCellAnchor>
  <xdr:twoCellAnchor>
    <xdr:from>
      <xdr:col>1</xdr:col>
      <xdr:colOff>0</xdr:colOff>
      <xdr:row>4</xdr:row>
      <xdr:rowOff>1</xdr:rowOff>
    </xdr:from>
    <xdr:to>
      <xdr:col>15</xdr:col>
      <xdr:colOff>981075</xdr:colOff>
      <xdr:row>9</xdr:row>
      <xdr:rowOff>47625</xdr:rowOff>
    </xdr:to>
    <xdr:sp macro="" textlink="">
      <xdr:nvSpPr>
        <xdr:cNvPr id="3" name="4 CuadroTexto">
          <a:extLst>
            <a:ext uri="{FF2B5EF4-FFF2-40B4-BE49-F238E27FC236}">
              <a16:creationId xmlns:a16="http://schemas.microsoft.com/office/drawing/2014/main" id="{38BC9A85-1C14-4C96-B824-C700B604DE60}"/>
            </a:ext>
          </a:extLst>
        </xdr:cNvPr>
        <xdr:cNvSpPr txBox="1"/>
      </xdr:nvSpPr>
      <xdr:spPr>
        <a:xfrm>
          <a:off x="762000" y="762001"/>
          <a:ext cx="12163425" cy="1000124"/>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la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energía negociada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durante 2017, 2018 y 2019, expresadas en USD/MBTU. Se presenta la información del mercado primario, secundario y otras transacciones del mercado mayorista.</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2019 - Precio 2018)/(Precio 2018)</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xdr:clientData/>
  </xdr:twoCellAnchor>
  <xdr:twoCellAnchor>
    <xdr:from>
      <xdr:col>7</xdr:col>
      <xdr:colOff>314324</xdr:colOff>
      <xdr:row>10</xdr:row>
      <xdr:rowOff>171450</xdr:rowOff>
    </xdr:from>
    <xdr:to>
      <xdr:col>15</xdr:col>
      <xdr:colOff>952500</xdr:colOff>
      <xdr:row>22</xdr:row>
      <xdr:rowOff>38100</xdr:rowOff>
    </xdr:to>
    <xdr:graphicFrame macro="">
      <xdr:nvGraphicFramePr>
        <xdr:cNvPr id="4" name="Gráfico 3">
          <a:extLst>
            <a:ext uri="{FF2B5EF4-FFF2-40B4-BE49-F238E27FC236}">
              <a16:creationId xmlns:a16="http://schemas.microsoft.com/office/drawing/2014/main" id="{E882BB88-E6A0-4AC0-85E8-551712C04B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607941</xdr:colOff>
      <xdr:row>0</xdr:row>
      <xdr:rowOff>104775</xdr:rowOff>
    </xdr:from>
    <xdr:to>
      <xdr:col>15</xdr:col>
      <xdr:colOff>1262285</xdr:colOff>
      <xdr:row>2</xdr:row>
      <xdr:rowOff>97815</xdr:rowOff>
    </xdr:to>
    <xdr:pic>
      <xdr:nvPicPr>
        <xdr:cNvPr id="5" name="Imagen 4">
          <a:hlinkClick xmlns:r="http://schemas.openxmlformats.org/officeDocument/2006/relationships" r:id="rId2"/>
          <a:extLst>
            <a:ext uri="{FF2B5EF4-FFF2-40B4-BE49-F238E27FC236}">
              <a16:creationId xmlns:a16="http://schemas.microsoft.com/office/drawing/2014/main" id="{8D0A5D53-79FE-44AA-94D1-5E540AE4820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552291" y="104775"/>
          <a:ext cx="654344" cy="374040"/>
        </a:xfrm>
        <a:prstGeom prst="rect">
          <a:avLst/>
        </a:prstGeom>
      </xdr:spPr>
    </xdr:pic>
    <xdr:clientData/>
  </xdr:twoCellAnchor>
  <xdr:twoCellAnchor editAs="oneCell">
    <xdr:from>
      <xdr:col>15</xdr:col>
      <xdr:colOff>1547726</xdr:colOff>
      <xdr:row>1</xdr:row>
      <xdr:rowOff>56266</xdr:rowOff>
    </xdr:from>
    <xdr:to>
      <xdr:col>16</xdr:col>
      <xdr:colOff>0</xdr:colOff>
      <xdr:row>2</xdr:row>
      <xdr:rowOff>97815</xdr:rowOff>
    </xdr:to>
    <xdr:pic>
      <xdr:nvPicPr>
        <xdr:cNvPr id="6" name="7 Imagen">
          <a:hlinkClick xmlns:r="http://schemas.openxmlformats.org/officeDocument/2006/relationships" r:id="rId4"/>
          <a:extLst>
            <a:ext uri="{FF2B5EF4-FFF2-40B4-BE49-F238E27FC236}">
              <a16:creationId xmlns:a16="http://schemas.microsoft.com/office/drawing/2014/main" id="{41C5A40C-EE3D-48AA-8597-A0214DD9A13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492076" y="246766"/>
          <a:ext cx="338224" cy="232049"/>
        </a:xfrm>
        <a:prstGeom prst="rect">
          <a:avLst/>
        </a:prstGeom>
      </xdr:spPr>
    </xdr:pic>
    <xdr:clientData/>
  </xdr:twoCellAnchor>
  <xdr:twoCellAnchor editAs="oneCell">
    <xdr:from>
      <xdr:col>15</xdr:col>
      <xdr:colOff>8135</xdr:colOff>
      <xdr:row>1</xdr:row>
      <xdr:rowOff>42127</xdr:rowOff>
    </xdr:from>
    <xdr:to>
      <xdr:col>15</xdr:col>
      <xdr:colOff>352141</xdr:colOff>
      <xdr:row>2</xdr:row>
      <xdr:rowOff>97815</xdr:rowOff>
    </xdr:to>
    <xdr:pic>
      <xdr:nvPicPr>
        <xdr:cNvPr id="7" name="8 Imagen">
          <a:hlinkClick xmlns:r="http://schemas.openxmlformats.org/officeDocument/2006/relationships" r:id="rId6"/>
          <a:extLst>
            <a:ext uri="{FF2B5EF4-FFF2-40B4-BE49-F238E27FC236}">
              <a16:creationId xmlns:a16="http://schemas.microsoft.com/office/drawing/2014/main" id="{1D06F439-3ADE-4652-AB57-B5B2468ED6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952485" y="232627"/>
          <a:ext cx="344006" cy="2461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752475</xdr:colOff>
      <xdr:row>0</xdr:row>
      <xdr:rowOff>95251</xdr:rowOff>
    </xdr:from>
    <xdr:to>
      <xdr:col>17</xdr:col>
      <xdr:colOff>400050</xdr:colOff>
      <xdr:row>3</xdr:row>
      <xdr:rowOff>38101</xdr:rowOff>
    </xdr:to>
    <xdr:sp macro="" textlink="">
      <xdr:nvSpPr>
        <xdr:cNvPr id="2" name="1 Título">
          <a:extLst>
            <a:ext uri="{FF2B5EF4-FFF2-40B4-BE49-F238E27FC236}">
              <a16:creationId xmlns:a16="http://schemas.microsoft.com/office/drawing/2014/main" id="{C88F9F07-9862-4401-BD13-D8E4ED48BF15}"/>
            </a:ext>
          </a:extLst>
        </xdr:cNvPr>
        <xdr:cNvSpPr txBox="1">
          <a:spLocks/>
        </xdr:cNvSpPr>
      </xdr:nvSpPr>
      <xdr:spPr>
        <a:xfrm>
          <a:off x="752475" y="95251"/>
          <a:ext cx="12601575" cy="5143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7. Precio promedio ponderado por cantidades, de la energía negociada durante cada</a:t>
          </a:r>
          <a:r>
            <a:rPr lang="es-CO" sz="2400" b="1" baseline="0">
              <a:solidFill>
                <a:schemeClr val="accent6"/>
              </a:solidFill>
              <a:effectLst>
                <a:outerShdw blurRad="38100" dist="38100" dir="2700000" algn="tl">
                  <a:srgbClr val="000000">
                    <a:alpha val="43137"/>
                  </a:srgbClr>
                </a:outerShdw>
              </a:effectLst>
            </a:rPr>
            <a:t> mes del año</a:t>
          </a:r>
          <a:r>
            <a:rPr lang="es-CO" sz="2400" b="1">
              <a:solidFill>
                <a:schemeClr val="accent6"/>
              </a:solidFill>
              <a:effectLst>
                <a:outerShdw blurRad="38100" dist="38100" dir="2700000" algn="tl">
                  <a:srgbClr val="000000">
                    <a:alpha val="43137"/>
                  </a:srgbClr>
                </a:outerShdw>
              </a:effectLst>
            </a:rPr>
            <a:t> </a:t>
          </a:r>
        </a:p>
      </xdr:txBody>
    </xdr:sp>
    <xdr:clientData/>
  </xdr:twoCellAnchor>
  <xdr:twoCellAnchor>
    <xdr:from>
      <xdr:col>1</xdr:col>
      <xdr:colOff>0</xdr:colOff>
      <xdr:row>4</xdr:row>
      <xdr:rowOff>0</xdr:rowOff>
    </xdr:from>
    <xdr:to>
      <xdr:col>21</xdr:col>
      <xdr:colOff>38100</xdr:colOff>
      <xdr:row>14</xdr:row>
      <xdr:rowOff>142876</xdr:rowOff>
    </xdr:to>
    <mc:AlternateContent xmlns:mc="http://schemas.openxmlformats.org/markup-compatibility/2006" xmlns:a14="http://schemas.microsoft.com/office/drawing/2010/main">
      <mc:Choice Requires="a14">
        <xdr:sp macro="" textlink="">
          <xdr:nvSpPr>
            <xdr:cNvPr id="3" name="3 CuadroTexto">
              <a:extLst>
                <a:ext uri="{FF2B5EF4-FFF2-40B4-BE49-F238E27FC236}">
                  <a16:creationId xmlns:a16="http://schemas.microsoft.com/office/drawing/2014/main" id="{18FACBFB-226E-47A8-A8D9-106BAE5F80E6}"/>
                </a:ext>
              </a:extLst>
            </xdr:cNvPr>
            <xdr:cNvSpPr txBox="1"/>
          </xdr:nvSpPr>
          <xdr:spPr>
            <a:xfrm>
              <a:off x="762000" y="762000"/>
              <a:ext cx="17411700" cy="204787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a:t>
              </a:r>
              <a:r>
                <a:rPr lang="es-CO" sz="1400" baseline="0">
                  <a:solidFill>
                    <a:schemeClr val="dk1"/>
                  </a:solidFill>
                  <a:effectLst/>
                  <a:latin typeface="+mn-lt"/>
                  <a:ea typeface="+mn-ea"/>
                  <a:cs typeface="+mn-cs"/>
                </a:rPr>
                <a:t>l</a:t>
              </a:r>
              <a:r>
                <a:rPr lang="es-CO" sz="1400">
                  <a:solidFill>
                    <a:schemeClr val="dk1"/>
                  </a:solidFill>
                  <a:effectLst/>
                  <a:latin typeface="+mn-lt"/>
                  <a:ea typeface="+mn-ea"/>
                  <a:cs typeface="+mn-cs"/>
                </a:rPr>
                <a:t>a energía negociada durante cada mes del 2017,</a:t>
              </a:r>
              <a:r>
                <a:rPr lang="es-CO" sz="1400" baseline="0">
                  <a:solidFill>
                    <a:schemeClr val="dk1"/>
                  </a:solidFill>
                  <a:effectLst/>
                  <a:latin typeface="+mn-lt"/>
                  <a:ea typeface="+mn-ea"/>
                  <a:cs typeface="+mn-cs"/>
                </a:rPr>
                <a:t> 2018 y 2019</a:t>
              </a:r>
              <a:r>
                <a:rPr lang="es-CO" sz="1400">
                  <a:solidFill>
                    <a:schemeClr val="dk1"/>
                  </a:solidFill>
                  <a:effectLst/>
                  <a:latin typeface="+mn-lt"/>
                  <a:ea typeface="+mn-ea"/>
                  <a:cs typeface="+mn-cs"/>
                </a:rPr>
                <a:t>, expresadas en USD/MBTU. En la gráfica inicial se presenta el comportamiento del precio durante el año discriminando el mercado primario, secundario y otras transacciones del mercado mayorista. No se discrimina información por tipo de campos, modalidades contractuales,  plazos contractuales ni sectores de consumo.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promedio 2019 - Precio promedio 2018)/(Precio promedio 2018)</a:t>
              </a: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eaLnBrk="1" fontAlgn="auto" latinLnBrk="0" hangingPunct="1"/>
              <a:r>
                <a:rPr lang="es-ES" sz="1100" i="1" baseline="0">
                  <a:solidFill>
                    <a:schemeClr val="dk1"/>
                  </a:solidFill>
                  <a:effectLst/>
                  <a:latin typeface="+mn-lt"/>
                  <a:ea typeface="+mn-ea"/>
                  <a:cs typeface="+mn-cs"/>
                </a:rPr>
                <a:t>Desvios significativos en variación porcentual =  </a:t>
              </a:r>
              <a14:m>
                <m:oMath xmlns:m="http://schemas.openxmlformats.org/officeDocument/2006/math">
                  <m:f>
                    <m:fPr>
                      <m:ctrlPr>
                        <a:rPr lang="es-CO" sz="1100" i="1">
                          <a:solidFill>
                            <a:schemeClr val="dk1"/>
                          </a:solidFill>
                          <a:effectLst/>
                          <a:latin typeface="Cambria Math" panose="02040503050406030204" pitchFamily="18" charset="0"/>
                          <a:ea typeface="+mn-ea"/>
                          <a:cs typeface="+mn-cs"/>
                        </a:rPr>
                      </m:ctrlPr>
                    </m:fPr>
                    <m:num>
                      <m:r>
                        <a:rPr lang="es-CO" sz="1100" i="1">
                          <a:solidFill>
                            <a:schemeClr val="dk1"/>
                          </a:solidFill>
                          <a:effectLst/>
                          <a:latin typeface="Cambria Math" panose="02040503050406030204" pitchFamily="18" charset="0"/>
                          <a:ea typeface="+mn-ea"/>
                          <a:cs typeface="+mn-cs"/>
                        </a:rPr>
                        <m:t>𝑥</m:t>
                      </m:r>
                      <m:r>
                        <a:rPr lang="es-CO" sz="1100" i="1">
                          <a:solidFill>
                            <a:schemeClr val="dk1"/>
                          </a:solidFill>
                          <a:effectLst/>
                          <a:latin typeface="Cambria Math" panose="02040503050406030204" pitchFamily="18" charset="0"/>
                          <a:ea typeface="+mn-ea"/>
                          <a:cs typeface="+mn-cs"/>
                        </a:rPr>
                        <m:t>− </m:t>
                      </m:r>
                      <m:acc>
                        <m:accPr>
                          <m:chr m:val="̅"/>
                          <m:ctrlPr>
                            <a:rPr lang="es-CO" sz="1100" i="1">
                              <a:solidFill>
                                <a:schemeClr val="dk1"/>
                              </a:solidFill>
                              <a:effectLst/>
                              <a:latin typeface="Cambria Math" panose="02040503050406030204" pitchFamily="18" charset="0"/>
                              <a:ea typeface="+mn-ea"/>
                              <a:cs typeface="+mn-cs"/>
                            </a:rPr>
                          </m:ctrlPr>
                        </m:accPr>
                        <m:e>
                          <m:r>
                            <a:rPr lang="es-CO" sz="1100" i="1">
                              <a:solidFill>
                                <a:schemeClr val="dk1"/>
                              </a:solidFill>
                              <a:effectLst/>
                              <a:latin typeface="Cambria Math" panose="02040503050406030204" pitchFamily="18" charset="0"/>
                              <a:ea typeface="+mn-ea"/>
                              <a:cs typeface="+mn-cs"/>
                            </a:rPr>
                            <m:t>𝑥</m:t>
                          </m:r>
                        </m:e>
                      </m:acc>
                    </m:num>
                    <m:den>
                      <m:r>
                        <a:rPr lang="es-CO" sz="11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endParaRPr lang="es-CO" sz="1400">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una veces sigma (desviación estándar), cualquier dato que tenga un comportamiento en valor absoluto mayor a 1</a:t>
              </a:r>
              <a:r>
                <a:rPr lang="es-CO" sz="1100" baseline="0">
                  <a:solidFill>
                    <a:schemeClr val="dk1"/>
                  </a:solidFill>
                  <a:effectLst/>
                  <a:latin typeface="+mn-lt"/>
                  <a:ea typeface="+mn-ea"/>
                  <a:cs typeface="+mn-cs"/>
                </a:rPr>
                <a:t> </a:t>
              </a:r>
              <a:r>
                <a:rPr lang="es-CO" sz="1100">
                  <a:solidFill>
                    <a:schemeClr val="dk1"/>
                  </a:solidFill>
                  <a:effectLst/>
                  <a:latin typeface="+mn-lt"/>
                  <a:ea typeface="+mn-ea"/>
                  <a:cs typeface="+mn-cs"/>
                </a:rPr>
                <a:t>será marcado con el semáforo verde o rojo según corresponda.</a:t>
              </a: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400">
                <a:solidFill>
                  <a:schemeClr val="dk1"/>
                </a:solidFill>
                <a:effectLst/>
                <a:latin typeface="+mn-lt"/>
                <a:ea typeface="+mn-ea"/>
                <a:cs typeface="+mn-cs"/>
              </a:endParaRPr>
            </a:p>
            <a:p>
              <a:endParaRPr lang="es-CO" sz="1800"/>
            </a:p>
          </xdr:txBody>
        </xdr:sp>
      </mc:Choice>
      <mc:Fallback xmlns="">
        <xdr:sp macro="" textlink="">
          <xdr:nvSpPr>
            <xdr:cNvPr id="3" name="3 CuadroTexto">
              <a:extLst>
                <a:ext uri="{FF2B5EF4-FFF2-40B4-BE49-F238E27FC236}">
                  <a16:creationId xmlns:a16="http://schemas.microsoft.com/office/drawing/2014/main" id="{18FACBFB-226E-47A8-A8D9-106BAE5F80E6}"/>
                </a:ext>
              </a:extLst>
            </xdr:cNvPr>
            <xdr:cNvSpPr txBox="1"/>
          </xdr:nvSpPr>
          <xdr:spPr>
            <a:xfrm>
              <a:off x="762000" y="762000"/>
              <a:ext cx="17411700" cy="204787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a:t>
              </a:r>
              <a:r>
                <a:rPr lang="es-CO" sz="1400" baseline="0">
                  <a:solidFill>
                    <a:schemeClr val="dk1"/>
                  </a:solidFill>
                  <a:effectLst/>
                  <a:latin typeface="+mn-lt"/>
                  <a:ea typeface="+mn-ea"/>
                  <a:cs typeface="+mn-cs"/>
                </a:rPr>
                <a:t>l</a:t>
              </a:r>
              <a:r>
                <a:rPr lang="es-CO" sz="1400">
                  <a:solidFill>
                    <a:schemeClr val="dk1"/>
                  </a:solidFill>
                  <a:effectLst/>
                  <a:latin typeface="+mn-lt"/>
                  <a:ea typeface="+mn-ea"/>
                  <a:cs typeface="+mn-cs"/>
                </a:rPr>
                <a:t>a energía negociada durante cada mes del 2017,</a:t>
              </a:r>
              <a:r>
                <a:rPr lang="es-CO" sz="1400" baseline="0">
                  <a:solidFill>
                    <a:schemeClr val="dk1"/>
                  </a:solidFill>
                  <a:effectLst/>
                  <a:latin typeface="+mn-lt"/>
                  <a:ea typeface="+mn-ea"/>
                  <a:cs typeface="+mn-cs"/>
                </a:rPr>
                <a:t> 2018 y 2019</a:t>
              </a:r>
              <a:r>
                <a:rPr lang="es-CO" sz="1400">
                  <a:solidFill>
                    <a:schemeClr val="dk1"/>
                  </a:solidFill>
                  <a:effectLst/>
                  <a:latin typeface="+mn-lt"/>
                  <a:ea typeface="+mn-ea"/>
                  <a:cs typeface="+mn-cs"/>
                </a:rPr>
                <a:t>, expresadas en USD/MBTU. En la gráfica inicial se presenta el comportamiento del precio durante el año discriminando el mercado primario, secundario y otras transacciones del mercado mayorista. No se discrimina información por tipo de campos, modalidades contractuales,  plazos contractuales ni sectores de consumo.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promedio 2019 - Precio promedio 2018)/(Precio promedio 2018)</a:t>
              </a: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eaLnBrk="1" fontAlgn="auto" latinLnBrk="0" hangingPunct="1"/>
              <a:r>
                <a:rPr lang="es-ES" sz="1100" i="1" baseline="0">
                  <a:solidFill>
                    <a:schemeClr val="dk1"/>
                  </a:solidFill>
                  <a:effectLst/>
                  <a:latin typeface="+mn-lt"/>
                  <a:ea typeface="+mn-ea"/>
                  <a:cs typeface="+mn-cs"/>
                </a:rPr>
                <a:t>Desvios significativos en variación porcentual =  </a:t>
              </a:r>
              <a:r>
                <a:rPr lang="es-CO" sz="11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endParaRPr lang="es-CO" sz="1400">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una veces sigma (desviación estándar), cualquier dato que tenga un comportamiento en valor absoluto mayor a 1</a:t>
              </a:r>
              <a:r>
                <a:rPr lang="es-CO" sz="1100" baseline="0">
                  <a:solidFill>
                    <a:schemeClr val="dk1"/>
                  </a:solidFill>
                  <a:effectLst/>
                  <a:latin typeface="+mn-lt"/>
                  <a:ea typeface="+mn-ea"/>
                  <a:cs typeface="+mn-cs"/>
                </a:rPr>
                <a:t> </a:t>
              </a:r>
              <a:r>
                <a:rPr lang="es-CO" sz="1100">
                  <a:solidFill>
                    <a:schemeClr val="dk1"/>
                  </a:solidFill>
                  <a:effectLst/>
                  <a:latin typeface="+mn-lt"/>
                  <a:ea typeface="+mn-ea"/>
                  <a:cs typeface="+mn-cs"/>
                </a:rPr>
                <a:t>será marcado con el semáforo verde o rojo según corresponda.</a:t>
              </a: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400">
                <a:solidFill>
                  <a:schemeClr val="dk1"/>
                </a:solidFill>
                <a:effectLst/>
                <a:latin typeface="+mn-lt"/>
                <a:ea typeface="+mn-ea"/>
                <a:cs typeface="+mn-cs"/>
              </a:endParaRPr>
            </a:p>
            <a:p>
              <a:endParaRPr lang="es-CO" sz="1800"/>
            </a:p>
          </xdr:txBody>
        </xdr:sp>
      </mc:Fallback>
    </mc:AlternateContent>
    <xdr:clientData/>
  </xdr:twoCellAnchor>
  <xdr:twoCellAnchor>
    <xdr:from>
      <xdr:col>0</xdr:col>
      <xdr:colOff>761999</xdr:colOff>
      <xdr:row>33</xdr:row>
      <xdr:rowOff>85724</xdr:rowOff>
    </xdr:from>
    <xdr:to>
      <xdr:col>7</xdr:col>
      <xdr:colOff>19050</xdr:colOff>
      <xdr:row>52</xdr:row>
      <xdr:rowOff>76199</xdr:rowOff>
    </xdr:to>
    <xdr:graphicFrame macro="">
      <xdr:nvGraphicFramePr>
        <xdr:cNvPr id="4" name="Gráfico 3">
          <a:extLst>
            <a:ext uri="{FF2B5EF4-FFF2-40B4-BE49-F238E27FC236}">
              <a16:creationId xmlns:a16="http://schemas.microsoft.com/office/drawing/2014/main" id="{6A3E992A-248B-4DE3-BB5E-B427A34A84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733424</xdr:colOff>
      <xdr:row>33</xdr:row>
      <xdr:rowOff>85724</xdr:rowOff>
    </xdr:from>
    <xdr:to>
      <xdr:col>13</xdr:col>
      <xdr:colOff>1485899</xdr:colOff>
      <xdr:row>52</xdr:row>
      <xdr:rowOff>76199</xdr:rowOff>
    </xdr:to>
    <xdr:graphicFrame macro="">
      <xdr:nvGraphicFramePr>
        <xdr:cNvPr id="7" name="Gráfico 6">
          <a:extLst>
            <a:ext uri="{FF2B5EF4-FFF2-40B4-BE49-F238E27FC236}">
              <a16:creationId xmlns:a16="http://schemas.microsoft.com/office/drawing/2014/main" id="{6502C2D6-5156-4097-B98D-38B8C60072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723900</xdr:colOff>
      <xdr:row>33</xdr:row>
      <xdr:rowOff>66675</xdr:rowOff>
    </xdr:from>
    <xdr:to>
      <xdr:col>20</xdr:col>
      <xdr:colOff>1428750</xdr:colOff>
      <xdr:row>52</xdr:row>
      <xdr:rowOff>85725</xdr:rowOff>
    </xdr:to>
    <xdr:graphicFrame macro="">
      <xdr:nvGraphicFramePr>
        <xdr:cNvPr id="9" name="Gráfico 8">
          <a:extLst>
            <a:ext uri="{FF2B5EF4-FFF2-40B4-BE49-F238E27FC236}">
              <a16:creationId xmlns:a16="http://schemas.microsoft.com/office/drawing/2014/main" id="{BFACFFAC-E4ED-4707-9D72-0C17B64720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599806</xdr:colOff>
      <xdr:row>0</xdr:row>
      <xdr:rowOff>161925</xdr:rowOff>
    </xdr:from>
    <xdr:to>
      <xdr:col>20</xdr:col>
      <xdr:colOff>1254150</xdr:colOff>
      <xdr:row>2</xdr:row>
      <xdr:rowOff>154965</xdr:rowOff>
    </xdr:to>
    <xdr:pic>
      <xdr:nvPicPr>
        <xdr:cNvPr id="8" name="Imagen 7">
          <a:hlinkClick xmlns:r="http://schemas.openxmlformats.org/officeDocument/2006/relationships" r:id="rId4"/>
          <a:extLst>
            <a:ext uri="{FF2B5EF4-FFF2-40B4-BE49-F238E27FC236}">
              <a16:creationId xmlns:a16="http://schemas.microsoft.com/office/drawing/2014/main" id="{4F33CD4D-FB2E-4DAE-A243-2211C4E8254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7278081" y="161925"/>
          <a:ext cx="654344" cy="374040"/>
        </a:xfrm>
        <a:prstGeom prst="rect">
          <a:avLst/>
        </a:prstGeom>
      </xdr:spPr>
    </xdr:pic>
    <xdr:clientData/>
  </xdr:twoCellAnchor>
  <xdr:twoCellAnchor editAs="oneCell">
    <xdr:from>
      <xdr:col>21</xdr:col>
      <xdr:colOff>82266</xdr:colOff>
      <xdr:row>1</xdr:row>
      <xdr:rowOff>113416</xdr:rowOff>
    </xdr:from>
    <xdr:to>
      <xdr:col>21</xdr:col>
      <xdr:colOff>420490</xdr:colOff>
      <xdr:row>2</xdr:row>
      <xdr:rowOff>154965</xdr:rowOff>
    </xdr:to>
    <xdr:pic>
      <xdr:nvPicPr>
        <xdr:cNvPr id="10" name="7 Imagen">
          <a:hlinkClick xmlns:r="http://schemas.openxmlformats.org/officeDocument/2006/relationships" r:id="rId6"/>
          <a:extLst>
            <a:ext uri="{FF2B5EF4-FFF2-40B4-BE49-F238E27FC236}">
              <a16:creationId xmlns:a16="http://schemas.microsoft.com/office/drawing/2014/main" id="{7AD2B0B7-C161-4AAC-AED3-5404E0489D5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217866" y="303916"/>
          <a:ext cx="338224" cy="232049"/>
        </a:xfrm>
        <a:prstGeom prst="rect">
          <a:avLst/>
        </a:prstGeom>
      </xdr:spPr>
    </xdr:pic>
    <xdr:clientData/>
  </xdr:twoCellAnchor>
  <xdr:twoCellAnchor editAs="oneCell">
    <xdr:from>
      <xdr:col>20</xdr:col>
      <xdr:colOff>0</xdr:colOff>
      <xdr:row>1</xdr:row>
      <xdr:rowOff>99277</xdr:rowOff>
    </xdr:from>
    <xdr:to>
      <xdr:col>20</xdr:col>
      <xdr:colOff>344006</xdr:colOff>
      <xdr:row>2</xdr:row>
      <xdr:rowOff>154965</xdr:rowOff>
    </xdr:to>
    <xdr:pic>
      <xdr:nvPicPr>
        <xdr:cNvPr id="11" name="8 Imagen">
          <a:hlinkClick xmlns:r="http://schemas.openxmlformats.org/officeDocument/2006/relationships" r:id="rId8"/>
          <a:extLst>
            <a:ext uri="{FF2B5EF4-FFF2-40B4-BE49-F238E27FC236}">
              <a16:creationId xmlns:a16="http://schemas.microsoft.com/office/drawing/2014/main" id="{B25EA44A-5478-4807-9976-4FFF9A39343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678275" y="289777"/>
          <a:ext cx="344006" cy="246188"/>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Textura grunge">
      <a:fillStyleLst>
        <a:solidFill>
          <a:schemeClr val="phClr"/>
        </a:solidFill>
        <a:blipFill rotWithShape="1">
          <a:blip xmlns:r="http://schemas.openxmlformats.org/officeDocument/2006/relationships" r:embed="rId1">
            <a:duotone>
              <a:schemeClr val="phClr">
                <a:tint val="67000"/>
                <a:shade val="65000"/>
              </a:schemeClr>
              <a:schemeClr val="phClr">
                <a:tint val="10000"/>
                <a:satMod val="130000"/>
              </a:schemeClr>
            </a:duotone>
          </a:blip>
          <a:tile tx="0" ty="0" sx="60000" sy="59000" flip="none" algn="b"/>
        </a:blipFill>
        <a:blipFill rotWithShape="1">
          <a:blip xmlns:r="http://schemas.openxmlformats.org/officeDocument/2006/relationships" r:embed="rId1">
            <a:duotone>
              <a:schemeClr val="phClr">
                <a:shade val="30000"/>
                <a:satMod val="115000"/>
              </a:schemeClr>
              <a:schemeClr val="phClr">
                <a:tint val="34000"/>
              </a:schemeClr>
            </a:duotone>
          </a:blip>
          <a:tile tx="0" ty="0" sx="60000" sy="59000" flip="none" algn="b"/>
        </a:blipFill>
      </a:fillStyleLst>
      <a:lnStyleLst>
        <a:ln w="6350" cap="flat" cmpd="sng" algn="ctr">
          <a:solidFill>
            <a:schemeClr val="phClr">
              <a:tint val="70000"/>
            </a:scheme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oftEdge rad="12700"/>
          </a:effectLst>
        </a:effectStyle>
        <a:effectStyle>
          <a:effectLst>
            <a:outerShdw blurRad="50800" dist="19050" dir="5400000" algn="tl" rotWithShape="0">
              <a:srgbClr val="000000">
                <a:alpha val="60000"/>
              </a:srgbClr>
            </a:outerShdw>
            <a:softEdge rad="1270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4"/>
  <sheetViews>
    <sheetView showGridLines="0" showRowColHeaders="0" tabSelected="1" zoomScaleNormal="100" workbookViewId="0">
      <selection activeCell="K12" sqref="K12"/>
    </sheetView>
  </sheetViews>
  <sheetFormatPr baseColWidth="10" defaultColWidth="0" defaultRowHeight="15" zeroHeight="1" x14ac:dyDescent="0.25"/>
  <cols>
    <col min="1" max="12" width="11.42578125" style="1" customWidth="1"/>
    <col min="13" max="16384" width="11.42578125" style="1" hidden="1"/>
  </cols>
  <sheetData>
    <row r="1" spans="1:11" s="47" customFormat="1" x14ac:dyDescent="0.25">
      <c r="A1" s="46"/>
      <c r="B1" s="46"/>
      <c r="C1" s="46"/>
      <c r="D1" s="46"/>
      <c r="E1" s="46"/>
      <c r="F1" s="46"/>
      <c r="G1" s="46"/>
      <c r="H1" s="46"/>
      <c r="I1" s="46"/>
      <c r="J1" s="46"/>
      <c r="K1" s="46"/>
    </row>
    <row r="2" spans="1:11" s="47" customFormat="1" x14ac:dyDescent="0.25">
      <c r="A2" s="46"/>
      <c r="B2" s="46"/>
      <c r="C2" s="46"/>
      <c r="D2" s="46"/>
      <c r="E2" s="46"/>
      <c r="F2" s="46"/>
      <c r="G2" s="46"/>
      <c r="H2" s="46"/>
      <c r="I2" s="46"/>
      <c r="J2" s="46"/>
      <c r="K2" s="46"/>
    </row>
    <row r="3" spans="1:11" s="47" customFormat="1" x14ac:dyDescent="0.25">
      <c r="A3" s="46"/>
      <c r="B3" s="46"/>
      <c r="C3" s="46"/>
      <c r="D3" s="46"/>
      <c r="E3" s="46"/>
      <c r="F3" s="46"/>
      <c r="G3" s="46"/>
      <c r="H3" s="46"/>
      <c r="I3" s="46"/>
      <c r="J3" s="46"/>
      <c r="K3" s="46"/>
    </row>
    <row r="4" spans="1:11" s="47" customFormat="1" x14ac:dyDescent="0.25">
      <c r="A4" s="46"/>
      <c r="B4" s="46"/>
      <c r="C4" s="46"/>
      <c r="D4" s="46"/>
      <c r="E4" s="46"/>
      <c r="F4" s="46"/>
      <c r="G4" s="46"/>
      <c r="H4" s="46"/>
      <c r="I4" s="46"/>
      <c r="J4" s="46"/>
      <c r="K4" s="46"/>
    </row>
    <row r="5" spans="1:11" s="47" customFormat="1" x14ac:dyDescent="0.25">
      <c r="A5" s="46"/>
      <c r="B5" s="46"/>
      <c r="C5" s="46"/>
      <c r="D5" s="46"/>
      <c r="E5" s="46"/>
      <c r="F5" s="46"/>
      <c r="G5" s="46"/>
      <c r="H5" s="46"/>
      <c r="I5" s="46"/>
      <c r="J5" s="46"/>
      <c r="K5" s="46"/>
    </row>
    <row r="6" spans="1:11" s="47" customFormat="1" x14ac:dyDescent="0.25">
      <c r="A6" s="46"/>
      <c r="B6" s="46"/>
      <c r="C6" s="46"/>
      <c r="D6" s="46"/>
      <c r="E6" s="46"/>
      <c r="F6" s="46"/>
      <c r="G6" s="46"/>
      <c r="H6" s="46"/>
      <c r="I6" s="46"/>
      <c r="J6" s="46"/>
      <c r="K6" s="46"/>
    </row>
    <row r="7" spans="1:11" s="47" customFormat="1" x14ac:dyDescent="0.25">
      <c r="A7" s="46"/>
      <c r="B7" s="46"/>
      <c r="C7" s="46"/>
      <c r="D7" s="46"/>
      <c r="E7" s="46"/>
      <c r="F7" s="46"/>
      <c r="G7" s="46"/>
      <c r="H7" s="46"/>
      <c r="I7" s="46"/>
      <c r="J7" s="46"/>
      <c r="K7" s="46"/>
    </row>
    <row r="8" spans="1:11" s="47" customFormat="1" x14ac:dyDescent="0.25">
      <c r="A8" s="46"/>
      <c r="B8" s="46"/>
      <c r="C8" s="46"/>
      <c r="D8" s="46"/>
      <c r="E8" s="46"/>
      <c r="F8" s="46"/>
      <c r="G8" s="46"/>
      <c r="H8" s="46"/>
      <c r="I8" s="46"/>
      <c r="J8" s="46"/>
      <c r="K8" s="46"/>
    </row>
    <row r="9" spans="1:11" s="47" customFormat="1" x14ac:dyDescent="0.25">
      <c r="A9" s="46"/>
      <c r="B9" s="46"/>
      <c r="C9" s="46"/>
      <c r="D9" s="46"/>
      <c r="E9" s="46"/>
      <c r="F9" s="46"/>
      <c r="G9" s="46"/>
      <c r="H9" s="46"/>
      <c r="I9" s="46"/>
      <c r="J9" s="46"/>
      <c r="K9" s="46"/>
    </row>
    <row r="10" spans="1:11" s="47" customFormat="1" x14ac:dyDescent="0.25">
      <c r="A10" s="46"/>
      <c r="B10" s="46"/>
      <c r="C10" s="46"/>
      <c r="D10" s="46"/>
      <c r="E10" s="46"/>
      <c r="F10" s="46"/>
      <c r="G10" s="46"/>
      <c r="H10" s="46"/>
      <c r="I10" s="46"/>
      <c r="J10" s="46"/>
      <c r="K10" s="46"/>
    </row>
    <row r="11" spans="1:11" s="47" customFormat="1" x14ac:dyDescent="0.25">
      <c r="A11" s="46"/>
      <c r="B11" s="46"/>
      <c r="C11" s="46"/>
      <c r="D11" s="46"/>
      <c r="E11" s="46"/>
      <c r="F11" s="46"/>
      <c r="G11" s="46"/>
      <c r="H11" s="46"/>
      <c r="I11" s="46"/>
      <c r="J11" s="46"/>
      <c r="K11" s="46"/>
    </row>
    <row r="12" spans="1:11" s="47" customFormat="1" x14ac:dyDescent="0.25">
      <c r="A12" s="46"/>
      <c r="B12" s="46"/>
      <c r="C12" s="46"/>
      <c r="D12" s="46"/>
      <c r="E12" s="46"/>
      <c r="F12" s="46"/>
      <c r="G12" s="46"/>
      <c r="H12" s="46"/>
      <c r="I12" s="46"/>
      <c r="J12" s="46"/>
      <c r="K12" s="46"/>
    </row>
    <row r="13" spans="1:11" s="47" customFormat="1" x14ac:dyDescent="0.25">
      <c r="A13" s="46"/>
      <c r="B13" s="46"/>
      <c r="C13" s="46"/>
      <c r="D13" s="46"/>
      <c r="E13" s="46"/>
      <c r="F13" s="46"/>
      <c r="G13" s="46"/>
      <c r="H13" s="46"/>
      <c r="I13" s="46"/>
      <c r="J13" s="46"/>
      <c r="K13" s="46"/>
    </row>
    <row r="14" spans="1:11" s="47" customFormat="1" x14ac:dyDescent="0.25">
      <c r="A14" s="46"/>
      <c r="B14" s="46"/>
      <c r="C14" s="46"/>
      <c r="D14" s="46"/>
      <c r="E14" s="46"/>
      <c r="F14" s="46"/>
      <c r="G14" s="46"/>
      <c r="H14" s="46"/>
      <c r="I14" s="46"/>
      <c r="J14" s="46"/>
      <c r="K14" s="46"/>
    </row>
    <row r="15" spans="1:11" s="47" customFormat="1" x14ac:dyDescent="0.25">
      <c r="A15" s="46"/>
      <c r="B15" s="46"/>
      <c r="C15" s="46"/>
      <c r="D15" s="46"/>
      <c r="E15" s="46"/>
      <c r="F15" s="46"/>
      <c r="G15" s="46"/>
      <c r="H15" s="46"/>
      <c r="I15" s="46"/>
      <c r="J15" s="46"/>
      <c r="K15" s="46"/>
    </row>
    <row r="16" spans="1:11" s="47" customFormat="1" x14ac:dyDescent="0.25">
      <c r="A16" s="46"/>
      <c r="B16" s="46"/>
      <c r="C16" s="46"/>
      <c r="D16" s="46"/>
      <c r="E16" s="46"/>
      <c r="F16" s="46"/>
      <c r="G16" s="46"/>
      <c r="H16" s="46"/>
      <c r="I16" s="46"/>
      <c r="J16" s="46"/>
      <c r="K16" s="46"/>
    </row>
    <row r="17" spans="1:11" s="47" customFormat="1" x14ac:dyDescent="0.25">
      <c r="A17" s="46"/>
      <c r="B17" s="46"/>
      <c r="C17" s="46"/>
      <c r="D17" s="46"/>
      <c r="E17" s="46"/>
      <c r="F17" s="46"/>
      <c r="G17" s="46"/>
      <c r="H17" s="46"/>
      <c r="I17" s="46"/>
      <c r="J17" s="46"/>
      <c r="K17" s="46"/>
    </row>
    <row r="18" spans="1:11" s="47" customFormat="1" x14ac:dyDescent="0.25">
      <c r="A18" s="46"/>
      <c r="B18" s="46"/>
      <c r="C18" s="46"/>
      <c r="D18" s="46"/>
      <c r="E18" s="46"/>
      <c r="F18" s="46"/>
      <c r="G18" s="46"/>
      <c r="H18" s="46"/>
      <c r="I18" s="46"/>
      <c r="J18" s="46"/>
      <c r="K18" s="46"/>
    </row>
    <row r="19" spans="1:11" s="47" customFormat="1" x14ac:dyDescent="0.25">
      <c r="A19" s="46"/>
      <c r="B19" s="46"/>
      <c r="C19" s="46"/>
      <c r="D19" s="46"/>
      <c r="E19" s="46"/>
      <c r="F19" s="46"/>
      <c r="G19" s="46"/>
      <c r="H19" s="46"/>
      <c r="I19" s="46"/>
      <c r="J19" s="46"/>
      <c r="K19" s="46"/>
    </row>
    <row r="20" spans="1:11" s="47" customFormat="1" x14ac:dyDescent="0.25">
      <c r="A20" s="46"/>
      <c r="B20" s="46"/>
      <c r="C20" s="46"/>
      <c r="D20" s="46"/>
      <c r="E20" s="46"/>
      <c r="F20" s="46"/>
      <c r="G20" s="46"/>
      <c r="H20" s="46"/>
      <c r="I20" s="46"/>
      <c r="J20" s="46"/>
      <c r="K20" s="46"/>
    </row>
    <row r="21" spans="1:11" s="47" customFormat="1" x14ac:dyDescent="0.25">
      <c r="A21" s="46"/>
      <c r="B21" s="46"/>
      <c r="C21" s="46"/>
      <c r="D21" s="46"/>
      <c r="E21" s="46"/>
      <c r="F21" s="46"/>
      <c r="G21" s="46"/>
      <c r="H21" s="46"/>
      <c r="I21" s="46"/>
      <c r="J21" s="46"/>
      <c r="K21" s="46"/>
    </row>
    <row r="22" spans="1:11" s="47" customFormat="1" x14ac:dyDescent="0.25">
      <c r="A22" s="46"/>
      <c r="B22" s="46"/>
      <c r="C22" s="46"/>
      <c r="D22" s="46"/>
      <c r="E22" s="46"/>
      <c r="F22" s="46"/>
      <c r="G22" s="46"/>
      <c r="H22" s="46"/>
      <c r="I22" s="46"/>
      <c r="J22" s="46"/>
      <c r="K22" s="46"/>
    </row>
    <row r="23" spans="1:11" s="47" customFormat="1" x14ac:dyDescent="0.25">
      <c r="A23" s="46"/>
      <c r="B23" s="46"/>
      <c r="C23" s="46"/>
      <c r="D23" s="46"/>
      <c r="E23" s="46"/>
      <c r="F23" s="46"/>
      <c r="G23" s="46"/>
      <c r="H23" s="46"/>
      <c r="I23" s="46"/>
      <c r="J23" s="46"/>
      <c r="K23" s="46"/>
    </row>
    <row r="24" spans="1:11" x14ac:dyDescent="0.25"/>
  </sheetData>
  <sheetProtection algorithmName="SHA-512" hashValue="6vbpXLZGS+fw+jfIiSn81qG8z+lqOzxYQ75zbLeFlUSPerZq9r1Xc+/fHD0yYYucAh4T8juMVeCMeZaLF1Qs3Q==" saltValue="uXRuRJj7B381H2ciVixPyg==" spinCount="100000" sheet="1" selectLockedCells="1" selectUnlockedCells="1"/>
  <pageMargins left="0.70866141732283472" right="0.70866141732283472" top="0.74803149606299213" bottom="0.74803149606299213" header="0.31496062992125984" footer="0.31496062992125984"/>
  <pageSetup orientation="landscape" blackAndWhite="1" draft="1"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11"/>
  <sheetViews>
    <sheetView showGridLines="0" showRowColHeaders="0" zoomScaleNormal="100" workbookViewId="0"/>
  </sheetViews>
  <sheetFormatPr baseColWidth="10" defaultColWidth="0" defaultRowHeight="15" zeroHeight="1" x14ac:dyDescent="0.25"/>
  <cols>
    <col min="1" max="1" width="11.42578125" customWidth="1"/>
    <col min="2" max="2" width="19.140625" bestFit="1" customWidth="1"/>
    <col min="3" max="5" width="11.42578125" customWidth="1"/>
    <col min="6" max="6" width="17.7109375" customWidth="1"/>
    <col min="7" max="7" width="11.42578125" customWidth="1"/>
    <col min="8" max="8" width="19.140625" bestFit="1" customWidth="1"/>
    <col min="9" max="11" width="11.42578125" customWidth="1"/>
    <col min="12" max="12" width="19.140625" customWidth="1"/>
    <col min="13" max="20" width="11.42578125" customWidth="1"/>
    <col min="21"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15" x14ac:dyDescent="0.25"/>
    <row r="18" spans="2:15" x14ac:dyDescent="0.25"/>
    <row r="19" spans="2:15" ht="15.75" thickBot="1" x14ac:dyDescent="0.3"/>
    <row r="20" spans="2:15" ht="15" customHeight="1" x14ac:dyDescent="0.25">
      <c r="B20" s="178" t="s">
        <v>50</v>
      </c>
      <c r="C20" s="179"/>
      <c r="D20" s="179"/>
      <c r="E20" s="179"/>
      <c r="F20" s="180"/>
      <c r="H20" s="157" t="s">
        <v>51</v>
      </c>
      <c r="I20" s="158"/>
      <c r="J20" s="158"/>
      <c r="K20" s="158"/>
      <c r="L20" s="159"/>
    </row>
    <row r="21" spans="2:15" ht="15" customHeight="1" thickBot="1" x14ac:dyDescent="0.3">
      <c r="B21" s="181"/>
      <c r="C21" s="182"/>
      <c r="D21" s="182"/>
      <c r="E21" s="182"/>
      <c r="F21" s="183"/>
      <c r="H21" s="160"/>
      <c r="I21" s="161"/>
      <c r="J21" s="161"/>
      <c r="K21" s="161"/>
      <c r="L21" s="162"/>
    </row>
    <row r="22" spans="2:15" ht="45.75" customHeight="1" thickBot="1" x14ac:dyDescent="0.3">
      <c r="B22" s="38" t="s">
        <v>45</v>
      </c>
      <c r="C22" s="38">
        <v>2017</v>
      </c>
      <c r="D22" s="38">
        <v>2018</v>
      </c>
      <c r="E22" s="38">
        <v>2019</v>
      </c>
      <c r="F22" s="42" t="s">
        <v>15</v>
      </c>
      <c r="H22" s="37" t="s">
        <v>45</v>
      </c>
      <c r="I22" s="38">
        <v>2017</v>
      </c>
      <c r="J22" s="38">
        <v>2018</v>
      </c>
      <c r="K22" s="38">
        <v>2019</v>
      </c>
      <c r="L22" s="42" t="s">
        <v>15</v>
      </c>
      <c r="O22" s="51"/>
    </row>
    <row r="23" spans="2:15" ht="30" customHeight="1" x14ac:dyDescent="0.25">
      <c r="B23" s="43" t="s">
        <v>0</v>
      </c>
      <c r="C23" s="44">
        <v>456</v>
      </c>
      <c r="D23" s="44">
        <v>594</v>
      </c>
      <c r="E23" s="44">
        <v>463</v>
      </c>
      <c r="F23" s="78">
        <f>+E23/D23-1</f>
        <v>-0.22053872053872059</v>
      </c>
      <c r="H23" s="43" t="s">
        <v>0</v>
      </c>
      <c r="I23" s="44">
        <v>492</v>
      </c>
      <c r="J23" s="44">
        <v>424</v>
      </c>
      <c r="K23" s="44">
        <v>663</v>
      </c>
      <c r="L23" s="78">
        <f>+K23/J23-1</f>
        <v>0.56367924528301883</v>
      </c>
      <c r="O23" s="91"/>
    </row>
    <row r="24" spans="2:15" ht="30" customHeight="1" thickBot="1" x14ac:dyDescent="0.3">
      <c r="B24" s="39" t="s">
        <v>14</v>
      </c>
      <c r="C24" s="40">
        <v>4987</v>
      </c>
      <c r="D24" s="40">
        <v>5683</v>
      </c>
      <c r="E24" s="40">
        <v>3677</v>
      </c>
      <c r="F24" s="79">
        <f>+E24/D24-1</f>
        <v>-0.35298257962343838</v>
      </c>
      <c r="H24" s="70" t="s">
        <v>14</v>
      </c>
      <c r="I24" s="71">
        <v>3723</v>
      </c>
      <c r="J24" s="71">
        <v>2865</v>
      </c>
      <c r="K24" s="71">
        <v>3801</v>
      </c>
      <c r="L24" s="80">
        <f>+K24/J24-1</f>
        <v>0.32670157068062822</v>
      </c>
    </row>
    <row r="25" spans="2:15" ht="43.5" customHeight="1" thickBot="1" x14ac:dyDescent="0.3">
      <c r="B25" s="45" t="s">
        <v>18</v>
      </c>
      <c r="C25" s="71">
        <v>1376</v>
      </c>
      <c r="D25" s="71">
        <v>1683</v>
      </c>
      <c r="E25" s="71">
        <v>1633</v>
      </c>
      <c r="F25" s="80">
        <f>+E25/D25-1</f>
        <v>-2.9708853238264998E-2</v>
      </c>
      <c r="K25" s="91"/>
    </row>
    <row r="26" spans="2:15" x14ac:dyDescent="0.25"/>
    <row r="27" spans="2:15" x14ac:dyDescent="0.25"/>
    <row r="28" spans="2:15" x14ac:dyDescent="0.25"/>
    <row r="29" spans="2:15" x14ac:dyDescent="0.25"/>
    <row r="30" spans="2:15" x14ac:dyDescent="0.25"/>
    <row r="31" spans="2:15" x14ac:dyDescent="0.25"/>
    <row r="32" spans="2:15" x14ac:dyDescent="0.25"/>
    <row r="33" spans="2:18" x14ac:dyDescent="0.25"/>
    <row r="34" spans="2:18" x14ac:dyDescent="0.25"/>
    <row r="35" spans="2:18" x14ac:dyDescent="0.25"/>
    <row r="36" spans="2:18" x14ac:dyDescent="0.25"/>
    <row r="37" spans="2:18" x14ac:dyDescent="0.25"/>
    <row r="38" spans="2:18" x14ac:dyDescent="0.25"/>
    <row r="39" spans="2:18" x14ac:dyDescent="0.25"/>
    <row r="40" spans="2:18" x14ac:dyDescent="0.25"/>
    <row r="41" spans="2:18" x14ac:dyDescent="0.25"/>
    <row r="42" spans="2:18" ht="15.75" thickBot="1" x14ac:dyDescent="0.3"/>
    <row r="43" spans="2:18" x14ac:dyDescent="0.25">
      <c r="B43" s="157" t="s">
        <v>52</v>
      </c>
      <c r="C43" s="158"/>
      <c r="D43" s="158"/>
      <c r="E43" s="158"/>
      <c r="F43" s="159"/>
      <c r="H43" s="157" t="s">
        <v>55</v>
      </c>
      <c r="I43" s="158"/>
      <c r="J43" s="158"/>
      <c r="K43" s="158"/>
      <c r="L43" s="159"/>
      <c r="N43" s="157" t="s">
        <v>57</v>
      </c>
      <c r="O43" s="158"/>
      <c r="P43" s="158"/>
      <c r="Q43" s="158"/>
      <c r="R43" s="159"/>
    </row>
    <row r="44" spans="2:18" ht="15.75" thickBot="1" x14ac:dyDescent="0.3">
      <c r="B44" s="160" t="s">
        <v>53</v>
      </c>
      <c r="C44" s="161"/>
      <c r="D44" s="161"/>
      <c r="E44" s="161"/>
      <c r="F44" s="162"/>
      <c r="H44" s="160" t="s">
        <v>53</v>
      </c>
      <c r="I44" s="161"/>
      <c r="J44" s="161"/>
      <c r="K44" s="161"/>
      <c r="L44" s="162"/>
      <c r="N44" s="160" t="s">
        <v>53</v>
      </c>
      <c r="O44" s="161"/>
      <c r="P44" s="161"/>
      <c r="Q44" s="161"/>
      <c r="R44" s="162"/>
    </row>
    <row r="45" spans="2:18" x14ac:dyDescent="0.25">
      <c r="B45" s="163" t="s">
        <v>1</v>
      </c>
      <c r="C45" s="165">
        <v>2017</v>
      </c>
      <c r="D45" s="165">
        <v>2018</v>
      </c>
      <c r="E45" s="165">
        <v>2019</v>
      </c>
      <c r="F45" s="155" t="s">
        <v>15</v>
      </c>
      <c r="H45" s="163" t="s">
        <v>1</v>
      </c>
      <c r="I45" s="165">
        <v>2017</v>
      </c>
      <c r="J45" s="165">
        <v>2018</v>
      </c>
      <c r="K45" s="165">
        <v>2019</v>
      </c>
      <c r="L45" s="155" t="s">
        <v>15</v>
      </c>
      <c r="N45" s="163" t="s">
        <v>1</v>
      </c>
      <c r="O45" s="165">
        <v>2017</v>
      </c>
      <c r="P45" s="165">
        <v>2018</v>
      </c>
      <c r="Q45" s="165">
        <v>2019</v>
      </c>
      <c r="R45" s="155" t="s">
        <v>15</v>
      </c>
    </row>
    <row r="46" spans="2:18" ht="15.75" thickBot="1" x14ac:dyDescent="0.3">
      <c r="B46" s="164"/>
      <c r="C46" s="166"/>
      <c r="D46" s="166"/>
      <c r="E46" s="166"/>
      <c r="F46" s="156"/>
      <c r="H46" s="164"/>
      <c r="I46" s="166"/>
      <c r="J46" s="166"/>
      <c r="K46" s="166"/>
      <c r="L46" s="156"/>
      <c r="N46" s="164"/>
      <c r="O46" s="166"/>
      <c r="P46" s="166"/>
      <c r="Q46" s="166"/>
      <c r="R46" s="156"/>
    </row>
    <row r="47" spans="2:18" x14ac:dyDescent="0.25">
      <c r="B47" s="35" t="s">
        <v>2</v>
      </c>
      <c r="C47" s="36">
        <v>36</v>
      </c>
      <c r="D47" s="36">
        <v>111</v>
      </c>
      <c r="E47" s="36">
        <v>27</v>
      </c>
      <c r="F47" s="74">
        <f t="shared" ref="F47:F58" si="0">+E47/D47-1</f>
        <v>-0.7567567567567568</v>
      </c>
      <c r="H47" s="2" t="s">
        <v>2</v>
      </c>
      <c r="I47" s="16">
        <v>301</v>
      </c>
      <c r="J47" s="16">
        <v>362</v>
      </c>
      <c r="K47" s="16">
        <v>386</v>
      </c>
      <c r="L47" s="81">
        <f t="shared" ref="L47:L58" si="1">+K47/J47-1</f>
        <v>6.6298342541436517E-2</v>
      </c>
      <c r="N47" s="53" t="s">
        <v>2</v>
      </c>
      <c r="O47" s="54">
        <v>67</v>
      </c>
      <c r="P47" s="54">
        <v>105</v>
      </c>
      <c r="Q47" s="54">
        <v>165</v>
      </c>
      <c r="R47" s="88">
        <f>+Q47/P47-1</f>
        <v>0.5714285714285714</v>
      </c>
    </row>
    <row r="48" spans="2:18" x14ac:dyDescent="0.25">
      <c r="B48" s="7" t="s">
        <v>3</v>
      </c>
      <c r="C48" s="6">
        <v>8</v>
      </c>
      <c r="D48" s="6">
        <v>55</v>
      </c>
      <c r="E48" s="6">
        <v>24</v>
      </c>
      <c r="F48" s="72">
        <f t="shared" si="0"/>
        <v>-0.56363636363636371</v>
      </c>
      <c r="H48" s="7" t="s">
        <v>3</v>
      </c>
      <c r="I48" s="17">
        <v>276</v>
      </c>
      <c r="J48" s="17">
        <v>584</v>
      </c>
      <c r="K48" s="17">
        <v>372</v>
      </c>
      <c r="L48" s="72">
        <f t="shared" si="1"/>
        <v>-0.36301369863013699</v>
      </c>
      <c r="N48" s="57" t="s">
        <v>3</v>
      </c>
      <c r="O48" s="34">
        <v>83</v>
      </c>
      <c r="P48" s="34">
        <v>156</v>
      </c>
      <c r="Q48" s="34">
        <v>192</v>
      </c>
      <c r="R48" s="89">
        <f t="shared" ref="R48:R58" si="2">+Q48/P48-1</f>
        <v>0.23076923076923084</v>
      </c>
    </row>
    <row r="49" spans="2:18" x14ac:dyDescent="0.25">
      <c r="B49" s="7" t="s">
        <v>4</v>
      </c>
      <c r="C49" s="6">
        <v>13</v>
      </c>
      <c r="D49" s="6">
        <v>30</v>
      </c>
      <c r="E49" s="6">
        <v>32</v>
      </c>
      <c r="F49" s="72">
        <f t="shared" si="0"/>
        <v>6.6666666666666652E-2</v>
      </c>
      <c r="H49" s="7" t="s">
        <v>4</v>
      </c>
      <c r="I49" s="17">
        <v>354</v>
      </c>
      <c r="J49" s="17">
        <v>421</v>
      </c>
      <c r="K49" s="17">
        <v>400</v>
      </c>
      <c r="L49" s="72">
        <f t="shared" si="1"/>
        <v>-4.9881235154394354E-2</v>
      </c>
      <c r="N49" s="57" t="s">
        <v>4</v>
      </c>
      <c r="O49" s="34">
        <v>90</v>
      </c>
      <c r="P49" s="34">
        <v>129</v>
      </c>
      <c r="Q49" s="34">
        <v>157</v>
      </c>
      <c r="R49" s="89">
        <f t="shared" si="2"/>
        <v>0.21705426356589141</v>
      </c>
    </row>
    <row r="50" spans="2:18" x14ac:dyDescent="0.25">
      <c r="B50" s="7" t="s">
        <v>5</v>
      </c>
      <c r="C50" s="6">
        <v>5</v>
      </c>
      <c r="D50" s="6">
        <v>26</v>
      </c>
      <c r="E50" s="6">
        <v>51</v>
      </c>
      <c r="F50" s="72">
        <f t="shared" si="0"/>
        <v>0.96153846153846145</v>
      </c>
      <c r="H50" s="7" t="s">
        <v>5</v>
      </c>
      <c r="I50" s="17">
        <v>311</v>
      </c>
      <c r="J50" s="17">
        <v>495</v>
      </c>
      <c r="K50" s="17">
        <v>254</v>
      </c>
      <c r="L50" s="72">
        <f t="shared" si="1"/>
        <v>-0.4868686868686869</v>
      </c>
      <c r="N50" s="57" t="s">
        <v>5</v>
      </c>
      <c r="O50" s="34">
        <v>73</v>
      </c>
      <c r="P50" s="34">
        <v>82</v>
      </c>
      <c r="Q50" s="34">
        <v>143</v>
      </c>
      <c r="R50" s="89">
        <f t="shared" si="2"/>
        <v>0.74390243902439024</v>
      </c>
    </row>
    <row r="51" spans="2:18" x14ac:dyDescent="0.25">
      <c r="B51" s="7" t="s">
        <v>6</v>
      </c>
      <c r="C51" s="6">
        <v>24</v>
      </c>
      <c r="D51" s="6">
        <v>53</v>
      </c>
      <c r="E51" s="6">
        <v>21</v>
      </c>
      <c r="F51" s="72">
        <f t="shared" si="0"/>
        <v>-0.60377358490566035</v>
      </c>
      <c r="H51" s="7" t="s">
        <v>6</v>
      </c>
      <c r="I51" s="17">
        <v>314</v>
      </c>
      <c r="J51" s="17">
        <v>647</v>
      </c>
      <c r="K51" s="17">
        <v>322</v>
      </c>
      <c r="L51" s="72">
        <f t="shared" si="1"/>
        <v>-0.50231839258114375</v>
      </c>
      <c r="N51" s="57" t="s">
        <v>6</v>
      </c>
      <c r="O51" s="34">
        <v>75</v>
      </c>
      <c r="P51" s="34">
        <v>161</v>
      </c>
      <c r="Q51" s="34">
        <v>101</v>
      </c>
      <c r="R51" s="89">
        <f t="shared" si="2"/>
        <v>-0.37267080745341619</v>
      </c>
    </row>
    <row r="52" spans="2:18" x14ac:dyDescent="0.25">
      <c r="B52" s="7" t="s">
        <v>7</v>
      </c>
      <c r="C52" s="6">
        <v>35</v>
      </c>
      <c r="D52" s="6">
        <v>47</v>
      </c>
      <c r="E52" s="6">
        <v>34</v>
      </c>
      <c r="F52" s="72">
        <f t="shared" si="0"/>
        <v>-0.27659574468085102</v>
      </c>
      <c r="H52" s="7" t="s">
        <v>7</v>
      </c>
      <c r="I52" s="17">
        <v>396</v>
      </c>
      <c r="J52" s="17">
        <v>392</v>
      </c>
      <c r="K52" s="17">
        <v>240</v>
      </c>
      <c r="L52" s="72">
        <f t="shared" si="1"/>
        <v>-0.38775510204081631</v>
      </c>
      <c r="N52" s="57" t="s">
        <v>7</v>
      </c>
      <c r="O52" s="34">
        <v>108</v>
      </c>
      <c r="P52" s="34">
        <v>178</v>
      </c>
      <c r="Q52" s="34">
        <v>102</v>
      </c>
      <c r="R52" s="89">
        <f t="shared" si="2"/>
        <v>-0.4269662921348315</v>
      </c>
    </row>
    <row r="53" spans="2:18" x14ac:dyDescent="0.25">
      <c r="B53" s="7" t="s">
        <v>8</v>
      </c>
      <c r="C53" s="6">
        <v>34</v>
      </c>
      <c r="D53" s="6">
        <v>52</v>
      </c>
      <c r="E53" s="6">
        <v>55</v>
      </c>
      <c r="F53" s="72">
        <f t="shared" si="0"/>
        <v>5.7692307692307709E-2</v>
      </c>
      <c r="H53" s="7" t="s">
        <v>8</v>
      </c>
      <c r="I53" s="17">
        <v>504</v>
      </c>
      <c r="J53" s="17">
        <v>445</v>
      </c>
      <c r="K53" s="17">
        <v>371</v>
      </c>
      <c r="L53" s="72">
        <f t="shared" si="1"/>
        <v>-0.16629213483146066</v>
      </c>
      <c r="N53" s="57" t="s">
        <v>8</v>
      </c>
      <c r="O53" s="34">
        <v>106</v>
      </c>
      <c r="P53" s="34">
        <v>136</v>
      </c>
      <c r="Q53" s="34">
        <v>121</v>
      </c>
      <c r="R53" s="89">
        <f t="shared" si="2"/>
        <v>-0.11029411764705888</v>
      </c>
    </row>
    <row r="54" spans="2:18" x14ac:dyDescent="0.25">
      <c r="B54" s="7" t="s">
        <v>9</v>
      </c>
      <c r="C54" s="6">
        <v>46</v>
      </c>
      <c r="D54" s="6">
        <v>31</v>
      </c>
      <c r="E54" s="6">
        <v>75</v>
      </c>
      <c r="F54" s="72">
        <f t="shared" si="0"/>
        <v>1.4193548387096775</v>
      </c>
      <c r="H54" s="7" t="s">
        <v>9</v>
      </c>
      <c r="I54" s="17">
        <v>567</v>
      </c>
      <c r="J54" s="17">
        <v>523</v>
      </c>
      <c r="K54" s="17">
        <v>332</v>
      </c>
      <c r="L54" s="72">
        <f t="shared" si="1"/>
        <v>-0.36520076481835562</v>
      </c>
      <c r="N54" s="57" t="s">
        <v>9</v>
      </c>
      <c r="O54" s="34">
        <v>144</v>
      </c>
      <c r="P54" s="34">
        <v>167</v>
      </c>
      <c r="Q54" s="34">
        <v>163</v>
      </c>
      <c r="R54" s="89">
        <f t="shared" si="2"/>
        <v>-2.39520958083832E-2</v>
      </c>
    </row>
    <row r="55" spans="2:18" x14ac:dyDescent="0.25">
      <c r="B55" s="7" t="s">
        <v>10</v>
      </c>
      <c r="C55" s="6">
        <v>48</v>
      </c>
      <c r="D55" s="6">
        <v>47</v>
      </c>
      <c r="E55" s="6">
        <v>44</v>
      </c>
      <c r="F55" s="72">
        <f t="shared" si="0"/>
        <v>-6.3829787234042534E-2</v>
      </c>
      <c r="H55" s="7" t="s">
        <v>10</v>
      </c>
      <c r="I55" s="17">
        <v>568</v>
      </c>
      <c r="J55" s="17">
        <v>436</v>
      </c>
      <c r="K55" s="17">
        <v>221</v>
      </c>
      <c r="L55" s="72">
        <f t="shared" si="1"/>
        <v>-0.49311926605504586</v>
      </c>
      <c r="N55" s="57" t="s">
        <v>10</v>
      </c>
      <c r="O55" s="34">
        <v>170</v>
      </c>
      <c r="P55" s="34">
        <v>180</v>
      </c>
      <c r="Q55" s="34">
        <v>130</v>
      </c>
      <c r="R55" s="89">
        <f t="shared" si="2"/>
        <v>-0.27777777777777779</v>
      </c>
    </row>
    <row r="56" spans="2:18" x14ac:dyDescent="0.25">
      <c r="B56" s="7" t="s">
        <v>11</v>
      </c>
      <c r="C56" s="6">
        <v>57</v>
      </c>
      <c r="D56" s="6">
        <v>22</v>
      </c>
      <c r="E56" s="6">
        <v>29</v>
      </c>
      <c r="F56" s="72">
        <f t="shared" si="0"/>
        <v>0.31818181818181812</v>
      </c>
      <c r="H56" s="7" t="s">
        <v>11</v>
      </c>
      <c r="I56" s="17">
        <v>482</v>
      </c>
      <c r="J56" s="17">
        <v>510</v>
      </c>
      <c r="K56" s="17">
        <v>274</v>
      </c>
      <c r="L56" s="72">
        <f t="shared" si="1"/>
        <v>-0.46274509803921571</v>
      </c>
      <c r="N56" s="57" t="s">
        <v>11</v>
      </c>
      <c r="O56" s="34">
        <v>139</v>
      </c>
      <c r="P56" s="34">
        <v>124</v>
      </c>
      <c r="Q56" s="34">
        <v>134</v>
      </c>
      <c r="R56" s="89">
        <f t="shared" si="2"/>
        <v>8.0645161290322509E-2</v>
      </c>
    </row>
    <row r="57" spans="2:18" x14ac:dyDescent="0.25">
      <c r="B57" s="7" t="s">
        <v>12</v>
      </c>
      <c r="C57" s="6">
        <v>93</v>
      </c>
      <c r="D57" s="6">
        <v>64</v>
      </c>
      <c r="E57" s="6">
        <v>53</v>
      </c>
      <c r="F57" s="72">
        <f t="shared" si="0"/>
        <v>-0.171875</v>
      </c>
      <c r="H57" s="7" t="s">
        <v>12</v>
      </c>
      <c r="I57" s="17">
        <v>525</v>
      </c>
      <c r="J57" s="17">
        <v>458</v>
      </c>
      <c r="K57" s="17">
        <v>210</v>
      </c>
      <c r="L57" s="72">
        <f t="shared" si="1"/>
        <v>-0.54148471615720517</v>
      </c>
      <c r="N57" s="57" t="s">
        <v>12</v>
      </c>
      <c r="O57" s="34">
        <v>190</v>
      </c>
      <c r="P57" s="34">
        <v>130</v>
      </c>
      <c r="Q57" s="34">
        <v>133</v>
      </c>
      <c r="R57" s="89">
        <f t="shared" si="2"/>
        <v>2.3076923076922995E-2</v>
      </c>
    </row>
    <row r="58" spans="2:18" ht="15.75" thickBot="1" x14ac:dyDescent="0.3">
      <c r="B58" s="8" t="s">
        <v>13</v>
      </c>
      <c r="C58" s="9">
        <v>57</v>
      </c>
      <c r="D58" s="9">
        <v>56</v>
      </c>
      <c r="E58" s="9">
        <v>18</v>
      </c>
      <c r="F58" s="73">
        <f t="shared" si="0"/>
        <v>-0.6785714285714286</v>
      </c>
      <c r="H58" s="8" t="s">
        <v>13</v>
      </c>
      <c r="I58" s="18">
        <v>389</v>
      </c>
      <c r="J58" s="18">
        <v>410</v>
      </c>
      <c r="K58" s="18">
        <v>295</v>
      </c>
      <c r="L58" s="73">
        <f t="shared" si="1"/>
        <v>-0.28048780487804881</v>
      </c>
      <c r="N58" s="59" t="s">
        <v>13</v>
      </c>
      <c r="O58" s="60">
        <v>131</v>
      </c>
      <c r="P58" s="60">
        <v>135</v>
      </c>
      <c r="Q58" s="60">
        <v>92</v>
      </c>
      <c r="R58" s="90">
        <f t="shared" si="2"/>
        <v>-0.31851851851851853</v>
      </c>
    </row>
    <row r="59" spans="2:18" x14ac:dyDescent="0.25"/>
    <row r="60" spans="2:18" x14ac:dyDescent="0.25"/>
    <row r="61" spans="2:18" x14ac:dyDescent="0.25"/>
    <row r="62" spans="2:18" x14ac:dyDescent="0.25"/>
    <row r="63" spans="2:18" x14ac:dyDescent="0.25"/>
    <row r="64" spans="2:18" x14ac:dyDescent="0.25"/>
    <row r="65" spans="2:12" x14ac:dyDescent="0.25"/>
    <row r="66" spans="2:12" x14ac:dyDescent="0.25"/>
    <row r="67" spans="2:12" x14ac:dyDescent="0.25"/>
    <row r="68" spans="2:12" x14ac:dyDescent="0.25"/>
    <row r="69" spans="2:12" x14ac:dyDescent="0.25"/>
    <row r="70" spans="2:12" x14ac:dyDescent="0.25"/>
    <row r="71" spans="2:12" x14ac:dyDescent="0.25"/>
    <row r="72" spans="2:12" x14ac:dyDescent="0.25"/>
    <row r="73" spans="2:12" x14ac:dyDescent="0.25"/>
    <row r="74" spans="2:12" x14ac:dyDescent="0.25"/>
    <row r="75" spans="2:12" ht="15.75" thickBot="1" x14ac:dyDescent="0.3"/>
    <row r="76" spans="2:12" x14ac:dyDescent="0.25">
      <c r="B76" s="157" t="s">
        <v>54</v>
      </c>
      <c r="C76" s="158"/>
      <c r="D76" s="158"/>
      <c r="E76" s="158"/>
      <c r="F76" s="159"/>
      <c r="H76" s="157" t="s">
        <v>56</v>
      </c>
      <c r="I76" s="158"/>
      <c r="J76" s="158"/>
      <c r="K76" s="158"/>
      <c r="L76" s="159"/>
    </row>
    <row r="77" spans="2:12" ht="15.75" thickBot="1" x14ac:dyDescent="0.3">
      <c r="B77" s="160" t="s">
        <v>53</v>
      </c>
      <c r="C77" s="161"/>
      <c r="D77" s="161"/>
      <c r="E77" s="161"/>
      <c r="F77" s="162"/>
      <c r="H77" s="160" t="s">
        <v>53</v>
      </c>
      <c r="I77" s="161"/>
      <c r="J77" s="161"/>
      <c r="K77" s="161"/>
      <c r="L77" s="162"/>
    </row>
    <row r="78" spans="2:12" x14ac:dyDescent="0.25">
      <c r="B78" s="163" t="s">
        <v>1</v>
      </c>
      <c r="C78" s="165">
        <v>2017</v>
      </c>
      <c r="D78" s="165">
        <v>2018</v>
      </c>
      <c r="E78" s="165">
        <v>2019</v>
      </c>
      <c r="F78" s="155" t="s">
        <v>15</v>
      </c>
      <c r="H78" s="163" t="s">
        <v>1</v>
      </c>
      <c r="I78" s="165">
        <v>2017</v>
      </c>
      <c r="J78" s="165">
        <v>2018</v>
      </c>
      <c r="K78" s="165">
        <v>2019</v>
      </c>
      <c r="L78" s="155" t="s">
        <v>15</v>
      </c>
    </row>
    <row r="79" spans="2:12" ht="15.75" thickBot="1" x14ac:dyDescent="0.3">
      <c r="B79" s="164"/>
      <c r="C79" s="166"/>
      <c r="D79" s="166"/>
      <c r="E79" s="166"/>
      <c r="F79" s="156"/>
      <c r="H79" s="164"/>
      <c r="I79" s="166"/>
      <c r="J79" s="166"/>
      <c r="K79" s="166"/>
      <c r="L79" s="156"/>
    </row>
    <row r="80" spans="2:12" x14ac:dyDescent="0.25">
      <c r="B80" s="2" t="s">
        <v>2</v>
      </c>
      <c r="C80" s="3">
        <v>18</v>
      </c>
      <c r="D80" s="3">
        <v>47</v>
      </c>
      <c r="E80" s="3">
        <v>21</v>
      </c>
      <c r="F80" s="75">
        <f t="shared" ref="F80:F91" si="3">+E80/D80-1</f>
        <v>-0.55319148936170215</v>
      </c>
      <c r="H80" s="2" t="s">
        <v>2</v>
      </c>
      <c r="I80" s="16">
        <v>330</v>
      </c>
      <c r="J80" s="16">
        <v>352</v>
      </c>
      <c r="K80" s="16">
        <v>262</v>
      </c>
      <c r="L80" s="81">
        <f>+K80/J80-1</f>
        <v>-0.25568181818181823</v>
      </c>
    </row>
    <row r="81" spans="2:12" x14ac:dyDescent="0.25">
      <c r="B81" s="7" t="s">
        <v>3</v>
      </c>
      <c r="C81" s="6">
        <v>19</v>
      </c>
      <c r="D81" s="6">
        <v>12</v>
      </c>
      <c r="E81" s="6">
        <v>171</v>
      </c>
      <c r="F81" s="76">
        <f t="shared" si="3"/>
        <v>13.25</v>
      </c>
      <c r="H81" s="7" t="s">
        <v>3</v>
      </c>
      <c r="I81" s="17">
        <v>226</v>
      </c>
      <c r="J81" s="17">
        <v>260</v>
      </c>
      <c r="K81" s="17">
        <v>296</v>
      </c>
      <c r="L81" s="72">
        <f t="shared" ref="L81:L91" si="4">+K81/J81-1</f>
        <v>0.13846153846153841</v>
      </c>
    </row>
    <row r="82" spans="2:12" x14ac:dyDescent="0.25">
      <c r="B82" s="7" t="s">
        <v>4</v>
      </c>
      <c r="C82" s="6">
        <v>57</v>
      </c>
      <c r="D82" s="6">
        <v>21</v>
      </c>
      <c r="E82" s="6">
        <v>40</v>
      </c>
      <c r="F82" s="76">
        <f t="shared" si="3"/>
        <v>0.90476190476190466</v>
      </c>
      <c r="H82" s="7" t="s">
        <v>4</v>
      </c>
      <c r="I82" s="17">
        <v>297</v>
      </c>
      <c r="J82" s="17">
        <v>156</v>
      </c>
      <c r="K82" s="17">
        <v>400</v>
      </c>
      <c r="L82" s="72">
        <f t="shared" si="4"/>
        <v>1.5641025641025643</v>
      </c>
    </row>
    <row r="83" spans="2:12" x14ac:dyDescent="0.25">
      <c r="B83" s="7" t="s">
        <v>5</v>
      </c>
      <c r="C83" s="6">
        <v>73</v>
      </c>
      <c r="D83" s="6">
        <v>33</v>
      </c>
      <c r="E83" s="6">
        <v>26</v>
      </c>
      <c r="F83" s="76">
        <f t="shared" si="3"/>
        <v>-0.21212121212121215</v>
      </c>
      <c r="H83" s="7" t="s">
        <v>5</v>
      </c>
      <c r="I83" s="17">
        <v>356</v>
      </c>
      <c r="J83" s="17">
        <v>195</v>
      </c>
      <c r="K83" s="17">
        <v>253</v>
      </c>
      <c r="L83" s="72">
        <f t="shared" si="4"/>
        <v>0.29743589743589749</v>
      </c>
    </row>
    <row r="84" spans="2:12" x14ac:dyDescent="0.25">
      <c r="B84" s="7" t="s">
        <v>6</v>
      </c>
      <c r="C84" s="6">
        <v>95</v>
      </c>
      <c r="D84" s="6">
        <v>20</v>
      </c>
      <c r="E84" s="6">
        <v>24</v>
      </c>
      <c r="F84" s="76">
        <f t="shared" si="3"/>
        <v>0.19999999999999996</v>
      </c>
      <c r="H84" s="7" t="s">
        <v>6</v>
      </c>
      <c r="I84" s="17">
        <v>210</v>
      </c>
      <c r="J84" s="17">
        <v>265</v>
      </c>
      <c r="K84" s="17">
        <v>317</v>
      </c>
      <c r="L84" s="72">
        <f t="shared" si="4"/>
        <v>0.19622641509433958</v>
      </c>
    </row>
    <row r="85" spans="2:12" x14ac:dyDescent="0.25">
      <c r="B85" s="7" t="s">
        <v>7</v>
      </c>
      <c r="C85" s="6">
        <v>5</v>
      </c>
      <c r="D85" s="6">
        <v>17</v>
      </c>
      <c r="E85" s="6">
        <v>24</v>
      </c>
      <c r="F85" s="76">
        <f t="shared" si="3"/>
        <v>0.41176470588235303</v>
      </c>
      <c r="H85" s="7" t="s">
        <v>7</v>
      </c>
      <c r="I85" s="17">
        <v>297</v>
      </c>
      <c r="J85" s="17">
        <v>199</v>
      </c>
      <c r="K85" s="17">
        <v>328</v>
      </c>
      <c r="L85" s="72">
        <f t="shared" si="4"/>
        <v>0.64824120603015079</v>
      </c>
    </row>
    <row r="86" spans="2:12" x14ac:dyDescent="0.25">
      <c r="B86" s="7" t="s">
        <v>8</v>
      </c>
      <c r="C86" s="6">
        <v>4</v>
      </c>
      <c r="D86" s="6">
        <v>30</v>
      </c>
      <c r="E86" s="6">
        <v>24</v>
      </c>
      <c r="F86" s="76">
        <f t="shared" si="3"/>
        <v>-0.19999999999999996</v>
      </c>
      <c r="H86" s="7" t="s">
        <v>8</v>
      </c>
      <c r="I86" s="17">
        <v>348</v>
      </c>
      <c r="J86" s="17">
        <v>166</v>
      </c>
      <c r="K86" s="17">
        <v>312</v>
      </c>
      <c r="L86" s="72">
        <f t="shared" si="4"/>
        <v>0.87951807228915668</v>
      </c>
    </row>
    <row r="87" spans="2:12" x14ac:dyDescent="0.25">
      <c r="B87" s="7" t="s">
        <v>9</v>
      </c>
      <c r="C87" s="6">
        <v>97</v>
      </c>
      <c r="D87" s="6">
        <v>63</v>
      </c>
      <c r="E87" s="6">
        <v>33</v>
      </c>
      <c r="F87" s="76">
        <f t="shared" si="3"/>
        <v>-0.47619047619047616</v>
      </c>
      <c r="H87" s="7" t="s">
        <v>9</v>
      </c>
      <c r="I87" s="17">
        <v>272</v>
      </c>
      <c r="J87" s="17">
        <v>193</v>
      </c>
      <c r="K87" s="17">
        <v>305</v>
      </c>
      <c r="L87" s="72">
        <f t="shared" si="4"/>
        <v>0.58031088082901561</v>
      </c>
    </row>
    <row r="88" spans="2:12" x14ac:dyDescent="0.25">
      <c r="B88" s="7" t="s">
        <v>10</v>
      </c>
      <c r="C88" s="6">
        <v>6</v>
      </c>
      <c r="D88" s="6">
        <v>20</v>
      </c>
      <c r="E88" s="6">
        <v>45</v>
      </c>
      <c r="F88" s="76">
        <f t="shared" si="3"/>
        <v>1.25</v>
      </c>
      <c r="H88" s="7" t="s">
        <v>10</v>
      </c>
      <c r="I88" s="17">
        <v>249</v>
      </c>
      <c r="J88" s="17">
        <v>174</v>
      </c>
      <c r="K88" s="17">
        <v>157</v>
      </c>
      <c r="L88" s="72">
        <f t="shared" si="4"/>
        <v>-9.7701149425287404E-2</v>
      </c>
    </row>
    <row r="89" spans="2:12" x14ac:dyDescent="0.25">
      <c r="B89" s="7" t="s">
        <v>11</v>
      </c>
      <c r="C89" s="6">
        <v>23</v>
      </c>
      <c r="D89" s="6">
        <v>23</v>
      </c>
      <c r="E89" s="6">
        <v>28</v>
      </c>
      <c r="F89" s="76">
        <f t="shared" si="3"/>
        <v>0.21739130434782616</v>
      </c>
      <c r="H89" s="7" t="s">
        <v>11</v>
      </c>
      <c r="I89" s="17">
        <v>330</v>
      </c>
      <c r="J89" s="17">
        <v>166</v>
      </c>
      <c r="K89" s="17">
        <v>138</v>
      </c>
      <c r="L89" s="72">
        <f t="shared" si="4"/>
        <v>-0.16867469879518071</v>
      </c>
    </row>
    <row r="90" spans="2:12" x14ac:dyDescent="0.25">
      <c r="B90" s="7" t="s">
        <v>12</v>
      </c>
      <c r="C90" s="6">
        <v>63</v>
      </c>
      <c r="D90" s="6">
        <v>65</v>
      </c>
      <c r="E90" s="6">
        <v>189</v>
      </c>
      <c r="F90" s="76">
        <f t="shared" si="3"/>
        <v>1.9076923076923076</v>
      </c>
      <c r="H90" s="7" t="s">
        <v>12</v>
      </c>
      <c r="I90" s="17">
        <v>420</v>
      </c>
      <c r="J90" s="17">
        <v>386</v>
      </c>
      <c r="K90" s="17">
        <v>252</v>
      </c>
      <c r="L90" s="72">
        <f t="shared" si="4"/>
        <v>-0.34715025906735753</v>
      </c>
    </row>
    <row r="91" spans="2:12" ht="15.75" thickBot="1" x14ac:dyDescent="0.3">
      <c r="B91" s="8" t="s">
        <v>13</v>
      </c>
      <c r="C91" s="9">
        <v>32</v>
      </c>
      <c r="D91" s="9">
        <v>73</v>
      </c>
      <c r="E91" s="9">
        <v>38</v>
      </c>
      <c r="F91" s="77">
        <f t="shared" si="3"/>
        <v>-0.47945205479452058</v>
      </c>
      <c r="H91" s="8" t="s">
        <v>13</v>
      </c>
      <c r="I91" s="18">
        <v>388</v>
      </c>
      <c r="J91" s="18">
        <v>353</v>
      </c>
      <c r="K91" s="18">
        <v>781</v>
      </c>
      <c r="L91" s="73">
        <f t="shared" si="4"/>
        <v>1.2124645892351276</v>
      </c>
    </row>
    <row r="92" spans="2:12" x14ac:dyDescent="0.25"/>
    <row r="93" spans="2:12" x14ac:dyDescent="0.25"/>
    <row r="94" spans="2:12" x14ac:dyDescent="0.25"/>
    <row r="95" spans="2:12" x14ac:dyDescent="0.25"/>
    <row r="96" spans="2:12" x14ac:dyDescent="0.25"/>
    <row r="97" spans="8:13" x14ac:dyDescent="0.25"/>
    <row r="98" spans="8:13" x14ac:dyDescent="0.25"/>
    <row r="99" spans="8:13" x14ac:dyDescent="0.25"/>
    <row r="100" spans="8:13" x14ac:dyDescent="0.25"/>
    <row r="101" spans="8:13" x14ac:dyDescent="0.25"/>
    <row r="102" spans="8:13" x14ac:dyDescent="0.25"/>
    <row r="103" spans="8:13" x14ac:dyDescent="0.25"/>
    <row r="104" spans="8:13" x14ac:dyDescent="0.25"/>
    <row r="105" spans="8:13" x14ac:dyDescent="0.25"/>
    <row r="106" spans="8:13" x14ac:dyDescent="0.25"/>
    <row r="107" spans="8:13" x14ac:dyDescent="0.25"/>
    <row r="108" spans="8:13" x14ac:dyDescent="0.25">
      <c r="H108" s="167" t="s">
        <v>91</v>
      </c>
      <c r="I108" s="167"/>
      <c r="J108" s="167"/>
      <c r="K108" s="167"/>
      <c r="L108" s="167"/>
      <c r="M108" s="167"/>
    </row>
    <row r="109" spans="8:13" x14ac:dyDescent="0.25">
      <c r="H109" s="167" t="s">
        <v>92</v>
      </c>
      <c r="I109" s="167"/>
      <c r="J109" s="167"/>
      <c r="K109" s="167"/>
      <c r="L109" s="167"/>
      <c r="M109" s="167"/>
    </row>
    <row r="110" spans="8:13" x14ac:dyDescent="0.25"/>
    <row r="111" spans="8:13" x14ac:dyDescent="0.25"/>
  </sheetData>
  <sheetProtection algorithmName="SHA-512" hashValue="UoHGAuYJ0xO2/PlBjkXoPaQFUkJ6Qw+TAR7COsLQ9mcSMJtpMSmIx/VhHA29sbqz5R556ekFvxkZn/0wb9kzVw==" saltValue="/CFuFuZ/Zchhe8FR02z6AA==" spinCount="100000" sheet="1" objects="1" scenarios="1" selectLockedCells="1" selectUnlockedCells="1"/>
  <mergeCells count="39">
    <mergeCell ref="N43:R43"/>
    <mergeCell ref="N44:R44"/>
    <mergeCell ref="N45:N46"/>
    <mergeCell ref="O45:O46"/>
    <mergeCell ref="P45:P46"/>
    <mergeCell ref="Q45:Q46"/>
    <mergeCell ref="R45:R46"/>
    <mergeCell ref="H78:H79"/>
    <mergeCell ref="I78:I79"/>
    <mergeCell ref="J78:J79"/>
    <mergeCell ref="K78:K79"/>
    <mergeCell ref="L78:L79"/>
    <mergeCell ref="B78:B79"/>
    <mergeCell ref="C78:C79"/>
    <mergeCell ref="D78:D79"/>
    <mergeCell ref="E78:E79"/>
    <mergeCell ref="F78:F79"/>
    <mergeCell ref="K45:K46"/>
    <mergeCell ref="L45:L46"/>
    <mergeCell ref="H76:L76"/>
    <mergeCell ref="B76:F76"/>
    <mergeCell ref="B77:F77"/>
    <mergeCell ref="H77:L77"/>
    <mergeCell ref="H108:M108"/>
    <mergeCell ref="H109:M109"/>
    <mergeCell ref="H20:L21"/>
    <mergeCell ref="B43:F43"/>
    <mergeCell ref="B44:F44"/>
    <mergeCell ref="B45:B46"/>
    <mergeCell ref="C45:C46"/>
    <mergeCell ref="D45:D46"/>
    <mergeCell ref="E45:E46"/>
    <mergeCell ref="F45:F46"/>
    <mergeCell ref="H43:L43"/>
    <mergeCell ref="H44:L44"/>
    <mergeCell ref="B20:F21"/>
    <mergeCell ref="H45:H46"/>
    <mergeCell ref="I45:I46"/>
    <mergeCell ref="J45:J4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9"/>
  <sheetViews>
    <sheetView showGridLines="0" zoomScaleNormal="100" workbookViewId="0"/>
  </sheetViews>
  <sheetFormatPr baseColWidth="10" defaultColWidth="0" defaultRowHeight="15" zeroHeight="1" x14ac:dyDescent="0.25"/>
  <cols>
    <col min="1" max="19" width="11.42578125" style="1" customWidth="1"/>
    <col min="20" max="16384" width="11.42578125" style="1" hidden="1"/>
  </cols>
  <sheetData>
    <row r="1" spans="2:18" x14ac:dyDescent="0.25"/>
    <row r="2" spans="2:18" x14ac:dyDescent="0.25"/>
    <row r="3" spans="2:18" x14ac:dyDescent="0.25"/>
    <row r="4" spans="2:18" x14ac:dyDescent="0.25"/>
    <row r="5" spans="2:18" x14ac:dyDescent="0.25"/>
    <row r="6" spans="2:18" x14ac:dyDescent="0.25"/>
    <row r="7" spans="2:18" x14ac:dyDescent="0.25"/>
    <row r="8" spans="2:18" x14ac:dyDescent="0.25"/>
    <row r="9" spans="2:18" x14ac:dyDescent="0.25"/>
    <row r="10" spans="2:18" x14ac:dyDescent="0.25"/>
    <row r="11" spans="2:18" x14ac:dyDescent="0.25"/>
    <row r="12" spans="2:18" x14ac:dyDescent="0.25"/>
    <row r="13" spans="2:18" ht="15.75" thickBot="1" x14ac:dyDescent="0.3"/>
    <row r="14" spans="2:18" ht="15" customHeight="1" x14ac:dyDescent="0.25">
      <c r="B14" s="157" t="s">
        <v>52</v>
      </c>
      <c r="C14" s="158"/>
      <c r="D14" s="158"/>
      <c r="E14" s="158"/>
      <c r="F14" s="159"/>
      <c r="H14" s="157" t="s">
        <v>55</v>
      </c>
      <c r="I14" s="158"/>
      <c r="J14" s="158"/>
      <c r="K14" s="158"/>
      <c r="L14" s="159"/>
      <c r="N14" s="157" t="s">
        <v>57</v>
      </c>
      <c r="O14" s="158"/>
      <c r="P14" s="158"/>
      <c r="Q14" s="158"/>
      <c r="R14" s="159"/>
    </row>
    <row r="15" spans="2:18" ht="15.75" customHeight="1" thickBot="1" x14ac:dyDescent="0.3">
      <c r="B15" s="160" t="s">
        <v>58</v>
      </c>
      <c r="C15" s="161"/>
      <c r="D15" s="161"/>
      <c r="E15" s="161"/>
      <c r="F15" s="162"/>
      <c r="H15" s="160" t="s">
        <v>58</v>
      </c>
      <c r="I15" s="161"/>
      <c r="J15" s="161"/>
      <c r="K15" s="161"/>
      <c r="L15" s="162"/>
      <c r="N15" s="160" t="s">
        <v>58</v>
      </c>
      <c r="O15" s="161"/>
      <c r="P15" s="161"/>
      <c r="Q15" s="161"/>
      <c r="R15" s="162"/>
    </row>
    <row r="16" spans="2:18" x14ac:dyDescent="0.25">
      <c r="B16" s="163" t="s">
        <v>1</v>
      </c>
      <c r="C16" s="165">
        <v>2017</v>
      </c>
      <c r="D16" s="165">
        <v>2018</v>
      </c>
      <c r="E16" s="165">
        <v>2019</v>
      </c>
      <c r="F16" s="155" t="s">
        <v>15</v>
      </c>
      <c r="H16" s="163" t="s">
        <v>1</v>
      </c>
      <c r="I16" s="165">
        <v>2017</v>
      </c>
      <c r="J16" s="165">
        <v>2018</v>
      </c>
      <c r="K16" s="165">
        <v>2019</v>
      </c>
      <c r="L16" s="155" t="s">
        <v>15</v>
      </c>
      <c r="N16" s="163" t="s">
        <v>1</v>
      </c>
      <c r="O16" s="165">
        <v>2017</v>
      </c>
      <c r="P16" s="165">
        <v>2018</v>
      </c>
      <c r="Q16" s="165">
        <v>2019</v>
      </c>
      <c r="R16" s="155" t="s">
        <v>15</v>
      </c>
    </row>
    <row r="17" spans="2:19" ht="15.75" thickBot="1" x14ac:dyDescent="0.3">
      <c r="B17" s="164"/>
      <c r="C17" s="166"/>
      <c r="D17" s="166"/>
      <c r="E17" s="166"/>
      <c r="F17" s="156"/>
      <c r="H17" s="164"/>
      <c r="I17" s="166"/>
      <c r="J17" s="166"/>
      <c r="K17" s="166"/>
      <c r="L17" s="156"/>
      <c r="N17" s="168"/>
      <c r="O17" s="169"/>
      <c r="P17" s="169"/>
      <c r="Q17" s="169"/>
      <c r="R17" s="185"/>
    </row>
    <row r="18" spans="2:19" x14ac:dyDescent="0.25">
      <c r="B18" s="35" t="s">
        <v>2</v>
      </c>
      <c r="C18" s="98">
        <v>1.1599999999999999</v>
      </c>
      <c r="D18" s="98">
        <v>3.58</v>
      </c>
      <c r="E18" s="98">
        <v>0.87</v>
      </c>
      <c r="F18" s="96">
        <f t="shared" ref="F18:F29" si="0">+E18/D18-1</f>
        <v>-0.75698324022346375</v>
      </c>
      <c r="H18" s="2" t="s">
        <v>2</v>
      </c>
      <c r="I18" s="103">
        <v>9.7100000000000009</v>
      </c>
      <c r="J18" s="103">
        <v>11.68</v>
      </c>
      <c r="K18" s="103">
        <v>12.45</v>
      </c>
      <c r="L18" s="96">
        <f t="shared" ref="L18:L29" si="1">+K18/J18-1</f>
        <v>6.5924657534246478E-2</v>
      </c>
      <c r="N18" s="53" t="s">
        <v>2</v>
      </c>
      <c r="O18" s="106">
        <v>2.16</v>
      </c>
      <c r="P18" s="106">
        <v>3.39</v>
      </c>
      <c r="Q18" s="106">
        <v>5.32</v>
      </c>
      <c r="R18" s="89">
        <f t="shared" ref="R18:R29" si="2">+Q18/P18-1</f>
        <v>0.56932153392330376</v>
      </c>
    </row>
    <row r="19" spans="2:19" x14ac:dyDescent="0.25">
      <c r="B19" s="7" t="s">
        <v>3</v>
      </c>
      <c r="C19" s="99">
        <v>0.28999999999999998</v>
      </c>
      <c r="D19" s="99">
        <v>1.96</v>
      </c>
      <c r="E19" s="99">
        <v>0.86</v>
      </c>
      <c r="F19" s="92">
        <f t="shared" si="0"/>
        <v>-0.56122448979591844</v>
      </c>
      <c r="H19" s="7" t="s">
        <v>3</v>
      </c>
      <c r="I19" s="104">
        <v>9.86</v>
      </c>
      <c r="J19" s="104">
        <v>20.86</v>
      </c>
      <c r="K19" s="104">
        <v>13.29</v>
      </c>
      <c r="L19" s="92">
        <f t="shared" si="1"/>
        <v>-0.36289549376797703</v>
      </c>
      <c r="N19" s="57" t="s">
        <v>3</v>
      </c>
      <c r="O19" s="107">
        <v>2.96</v>
      </c>
      <c r="P19" s="107">
        <v>5.57</v>
      </c>
      <c r="Q19" s="107">
        <v>6.86</v>
      </c>
      <c r="R19" s="89">
        <f t="shared" si="2"/>
        <v>0.23159784560143626</v>
      </c>
    </row>
    <row r="20" spans="2:19" x14ac:dyDescent="0.25">
      <c r="B20" s="7" t="s">
        <v>4</v>
      </c>
      <c r="C20" s="99">
        <v>0.42</v>
      </c>
      <c r="D20" s="99">
        <v>0.97</v>
      </c>
      <c r="E20" s="99">
        <v>1.03</v>
      </c>
      <c r="F20" s="92">
        <f t="shared" si="0"/>
        <v>6.1855670103092786E-2</v>
      </c>
      <c r="H20" s="7" t="s">
        <v>4</v>
      </c>
      <c r="I20" s="104">
        <v>11.42</v>
      </c>
      <c r="J20" s="104">
        <v>13.58</v>
      </c>
      <c r="K20" s="104">
        <v>12.9</v>
      </c>
      <c r="L20" s="92">
        <f t="shared" si="1"/>
        <v>-5.0073637702503615E-2</v>
      </c>
      <c r="N20" s="57" t="s">
        <v>4</v>
      </c>
      <c r="O20" s="107">
        <v>2.9</v>
      </c>
      <c r="P20" s="107">
        <v>4.16</v>
      </c>
      <c r="Q20" s="107">
        <v>5.0599999999999996</v>
      </c>
      <c r="R20" s="89">
        <f t="shared" si="2"/>
        <v>0.21634615384615374</v>
      </c>
    </row>
    <row r="21" spans="2:19" x14ac:dyDescent="0.25">
      <c r="B21" s="7" t="s">
        <v>5</v>
      </c>
      <c r="C21" s="99">
        <v>0.17</v>
      </c>
      <c r="D21" s="99">
        <v>0.87</v>
      </c>
      <c r="E21" s="99">
        <v>1.7</v>
      </c>
      <c r="F21" s="92">
        <f t="shared" si="0"/>
        <v>0.95402298850574718</v>
      </c>
      <c r="H21" s="7" t="s">
        <v>5</v>
      </c>
      <c r="I21" s="104">
        <v>10.37</v>
      </c>
      <c r="J21" s="104">
        <v>16.5</v>
      </c>
      <c r="K21" s="104">
        <v>8.4700000000000006</v>
      </c>
      <c r="L21" s="92">
        <f t="shared" si="1"/>
        <v>-0.48666666666666658</v>
      </c>
      <c r="N21" s="57" t="s">
        <v>5</v>
      </c>
      <c r="O21" s="107">
        <v>2.4300000000000002</v>
      </c>
      <c r="P21" s="107">
        <v>2.73</v>
      </c>
      <c r="Q21" s="107">
        <v>4.7699999999999996</v>
      </c>
      <c r="R21" s="89">
        <f t="shared" si="2"/>
        <v>0.74725274725274704</v>
      </c>
    </row>
    <row r="22" spans="2:19" x14ac:dyDescent="0.25">
      <c r="B22" s="7" t="s">
        <v>6</v>
      </c>
      <c r="C22" s="99">
        <v>0.77</v>
      </c>
      <c r="D22" s="99">
        <v>1.71</v>
      </c>
      <c r="E22" s="99">
        <v>0.68</v>
      </c>
      <c r="F22" s="92">
        <f t="shared" si="0"/>
        <v>-0.60233918128654973</v>
      </c>
      <c r="H22" s="7" t="s">
        <v>6</v>
      </c>
      <c r="I22" s="104">
        <v>10.130000000000001</v>
      </c>
      <c r="J22" s="104">
        <v>20.87</v>
      </c>
      <c r="K22" s="104">
        <v>10.39</v>
      </c>
      <c r="L22" s="92">
        <f t="shared" si="1"/>
        <v>-0.50215620507906089</v>
      </c>
      <c r="N22" s="57" t="s">
        <v>6</v>
      </c>
      <c r="O22" s="107">
        <v>2.42</v>
      </c>
      <c r="P22" s="107">
        <v>5.19</v>
      </c>
      <c r="Q22" s="107">
        <v>3.26</v>
      </c>
      <c r="R22" s="89">
        <f t="shared" si="2"/>
        <v>-0.37186897880539505</v>
      </c>
    </row>
    <row r="23" spans="2:19" x14ac:dyDescent="0.25">
      <c r="B23" s="7" t="s">
        <v>7</v>
      </c>
      <c r="C23" s="99">
        <v>1.17</v>
      </c>
      <c r="D23" s="99">
        <v>1.57</v>
      </c>
      <c r="E23" s="99">
        <v>1.1299999999999999</v>
      </c>
      <c r="F23" s="92">
        <f t="shared" si="0"/>
        <v>-0.28025477707006374</v>
      </c>
      <c r="H23" s="7" t="s">
        <v>7</v>
      </c>
      <c r="I23" s="104">
        <v>13.2</v>
      </c>
      <c r="J23" s="104">
        <v>13.07</v>
      </c>
      <c r="K23" s="104">
        <v>8</v>
      </c>
      <c r="L23" s="92">
        <f t="shared" si="1"/>
        <v>-0.38791124713083402</v>
      </c>
      <c r="N23" s="57" t="s">
        <v>7</v>
      </c>
      <c r="O23" s="107">
        <v>3.6</v>
      </c>
      <c r="P23" s="107">
        <v>5.93</v>
      </c>
      <c r="Q23" s="107">
        <v>3.4</v>
      </c>
      <c r="R23" s="89">
        <f t="shared" si="2"/>
        <v>-0.42664418212478916</v>
      </c>
    </row>
    <row r="24" spans="2:19" x14ac:dyDescent="0.25">
      <c r="B24" s="7" t="s">
        <v>8</v>
      </c>
      <c r="C24" s="99">
        <v>1.1000000000000001</v>
      </c>
      <c r="D24" s="99">
        <v>1.68</v>
      </c>
      <c r="E24" s="99">
        <v>1.77</v>
      </c>
      <c r="F24" s="92">
        <f t="shared" si="0"/>
        <v>5.3571428571428603E-2</v>
      </c>
      <c r="H24" s="7" t="s">
        <v>8</v>
      </c>
      <c r="I24" s="104">
        <v>16.260000000000002</v>
      </c>
      <c r="J24" s="104">
        <v>14.35</v>
      </c>
      <c r="K24" s="104">
        <v>11.97</v>
      </c>
      <c r="L24" s="92">
        <f t="shared" si="1"/>
        <v>-0.16585365853658529</v>
      </c>
      <c r="N24" s="57" t="s">
        <v>8</v>
      </c>
      <c r="O24" s="107">
        <v>3.42</v>
      </c>
      <c r="P24" s="107">
        <v>4.3899999999999997</v>
      </c>
      <c r="Q24" s="107">
        <v>3.9</v>
      </c>
      <c r="R24" s="89">
        <f t="shared" si="2"/>
        <v>-0.11161731207289294</v>
      </c>
    </row>
    <row r="25" spans="2:19" x14ac:dyDescent="0.25">
      <c r="B25" s="7" t="s">
        <v>9</v>
      </c>
      <c r="C25" s="99">
        <v>1.48</v>
      </c>
      <c r="D25" s="99">
        <v>1</v>
      </c>
      <c r="E25" s="99">
        <v>2.42</v>
      </c>
      <c r="F25" s="92">
        <f t="shared" si="0"/>
        <v>1.42</v>
      </c>
      <c r="H25" s="7" t="s">
        <v>9</v>
      </c>
      <c r="I25" s="104">
        <v>18.29</v>
      </c>
      <c r="J25" s="104">
        <v>16.87</v>
      </c>
      <c r="K25" s="104">
        <v>10.71</v>
      </c>
      <c r="L25" s="92">
        <f t="shared" si="1"/>
        <v>-0.36514522821576767</v>
      </c>
      <c r="N25" s="57" t="s">
        <v>9</v>
      </c>
      <c r="O25" s="107">
        <v>4.6500000000000004</v>
      </c>
      <c r="P25" s="107">
        <v>5.39</v>
      </c>
      <c r="Q25" s="107">
        <v>5.26</v>
      </c>
      <c r="R25" s="89">
        <f t="shared" si="2"/>
        <v>-2.4118738404452666E-2</v>
      </c>
    </row>
    <row r="26" spans="2:19" x14ac:dyDescent="0.25">
      <c r="B26" s="7" t="s">
        <v>10</v>
      </c>
      <c r="C26" s="99">
        <v>1.6</v>
      </c>
      <c r="D26" s="99">
        <v>1.57</v>
      </c>
      <c r="E26" s="99">
        <v>1.47</v>
      </c>
      <c r="F26" s="92">
        <f t="shared" si="0"/>
        <v>-6.3694267515923664E-2</v>
      </c>
      <c r="H26" s="7" t="s">
        <v>10</v>
      </c>
      <c r="I26" s="104">
        <v>18.93</v>
      </c>
      <c r="J26" s="104">
        <v>14.53</v>
      </c>
      <c r="K26" s="104">
        <v>7.37</v>
      </c>
      <c r="L26" s="92">
        <f t="shared" si="1"/>
        <v>-0.49277357192016513</v>
      </c>
      <c r="N26" s="57" t="s">
        <v>10</v>
      </c>
      <c r="O26" s="107">
        <v>5.67</v>
      </c>
      <c r="P26" s="107">
        <v>6</v>
      </c>
      <c r="Q26" s="107">
        <v>4.33</v>
      </c>
      <c r="R26" s="89">
        <f t="shared" si="2"/>
        <v>-0.27833333333333332</v>
      </c>
    </row>
    <row r="27" spans="2:19" x14ac:dyDescent="0.25">
      <c r="B27" s="7" t="s">
        <v>11</v>
      </c>
      <c r="C27" s="99">
        <v>1.84</v>
      </c>
      <c r="D27" s="99">
        <v>0.71</v>
      </c>
      <c r="E27" s="99">
        <v>0.94</v>
      </c>
      <c r="F27" s="92">
        <f t="shared" si="0"/>
        <v>0.323943661971831</v>
      </c>
      <c r="H27" s="7" t="s">
        <v>11</v>
      </c>
      <c r="I27" s="104">
        <v>15.55</v>
      </c>
      <c r="J27" s="104">
        <v>16.45</v>
      </c>
      <c r="K27" s="104">
        <v>8.84</v>
      </c>
      <c r="L27" s="92">
        <f t="shared" si="1"/>
        <v>-0.4626139817629179</v>
      </c>
      <c r="N27" s="57" t="s">
        <v>11</v>
      </c>
      <c r="O27" s="107">
        <v>4.4800000000000004</v>
      </c>
      <c r="P27" s="107">
        <v>4</v>
      </c>
      <c r="Q27" s="107">
        <v>4.32</v>
      </c>
      <c r="R27" s="89">
        <f t="shared" si="2"/>
        <v>8.0000000000000071E-2</v>
      </c>
    </row>
    <row r="28" spans="2:19" x14ac:dyDescent="0.25">
      <c r="B28" s="7" t="s">
        <v>12</v>
      </c>
      <c r="C28" s="99">
        <v>3.1</v>
      </c>
      <c r="D28" s="99">
        <v>2.13</v>
      </c>
      <c r="E28" s="99">
        <v>1.77</v>
      </c>
      <c r="F28" s="92">
        <f t="shared" si="0"/>
        <v>-0.16901408450704225</v>
      </c>
      <c r="H28" s="7" t="s">
        <v>12</v>
      </c>
      <c r="I28" s="104">
        <v>17.5</v>
      </c>
      <c r="J28" s="104">
        <v>15.27</v>
      </c>
      <c r="K28" s="104">
        <v>7</v>
      </c>
      <c r="L28" s="92">
        <f t="shared" si="1"/>
        <v>-0.54158480681074006</v>
      </c>
      <c r="N28" s="57" t="s">
        <v>12</v>
      </c>
      <c r="O28" s="107">
        <v>6.33</v>
      </c>
      <c r="P28" s="107">
        <v>4.33</v>
      </c>
      <c r="Q28" s="107">
        <v>4.43</v>
      </c>
      <c r="R28" s="89">
        <f t="shared" si="2"/>
        <v>2.3094688221708903E-2</v>
      </c>
    </row>
    <row r="29" spans="2:19" ht="15.75" thickBot="1" x14ac:dyDescent="0.3">
      <c r="B29" s="8" t="s">
        <v>13</v>
      </c>
      <c r="C29" s="100">
        <v>1.84</v>
      </c>
      <c r="D29" s="100">
        <v>1.81</v>
      </c>
      <c r="E29" s="100">
        <v>0.57999999999999996</v>
      </c>
      <c r="F29" s="93">
        <f t="shared" si="0"/>
        <v>-0.6795580110497238</v>
      </c>
      <c r="H29" s="8" t="s">
        <v>13</v>
      </c>
      <c r="I29" s="105">
        <v>12.55</v>
      </c>
      <c r="J29" s="105">
        <v>13.23</v>
      </c>
      <c r="K29" s="105">
        <v>9.52</v>
      </c>
      <c r="L29" s="93">
        <f t="shared" si="1"/>
        <v>-0.28042328042328046</v>
      </c>
      <c r="N29" s="59" t="s">
        <v>13</v>
      </c>
      <c r="O29" s="108">
        <v>4.2300000000000004</v>
      </c>
      <c r="P29" s="108">
        <v>4.3499999999999996</v>
      </c>
      <c r="Q29" s="108">
        <v>2.97</v>
      </c>
      <c r="R29" s="90">
        <f t="shared" si="2"/>
        <v>-0.31724137931034468</v>
      </c>
    </row>
    <row r="30" spans="2:19" ht="15.75" thickBot="1" x14ac:dyDescent="0.3"/>
    <row r="31" spans="2:19" x14ac:dyDescent="0.25">
      <c r="B31" s="157" t="s">
        <v>54</v>
      </c>
      <c r="C31" s="158"/>
      <c r="D31" s="158"/>
      <c r="E31" s="158"/>
      <c r="F31" s="159"/>
      <c r="H31" s="157" t="s">
        <v>56</v>
      </c>
      <c r="I31" s="158"/>
      <c r="J31" s="158"/>
      <c r="K31" s="158"/>
      <c r="L31" s="159"/>
    </row>
    <row r="32" spans="2:19" ht="15.75" thickBot="1" x14ac:dyDescent="0.3">
      <c r="B32" s="160" t="s">
        <v>58</v>
      </c>
      <c r="C32" s="161"/>
      <c r="D32" s="161"/>
      <c r="E32" s="161"/>
      <c r="F32" s="162"/>
      <c r="H32" s="160" t="s">
        <v>58</v>
      </c>
      <c r="I32" s="161"/>
      <c r="J32" s="161"/>
      <c r="K32" s="161"/>
      <c r="L32" s="162"/>
      <c r="N32" s="167" t="s">
        <v>107</v>
      </c>
      <c r="O32" s="167"/>
      <c r="P32" s="167"/>
      <c r="Q32" s="167"/>
      <c r="R32" s="167"/>
      <c r="S32" s="167"/>
    </row>
    <row r="33" spans="2:19" x14ac:dyDescent="0.25">
      <c r="B33" s="163" t="s">
        <v>1</v>
      </c>
      <c r="C33" s="165">
        <v>2017</v>
      </c>
      <c r="D33" s="165">
        <v>2018</v>
      </c>
      <c r="E33" s="165">
        <v>2019</v>
      </c>
      <c r="F33" s="155" t="s">
        <v>15</v>
      </c>
      <c r="H33" s="163" t="s">
        <v>1</v>
      </c>
      <c r="I33" s="165">
        <v>2017</v>
      </c>
      <c r="J33" s="165">
        <v>2018</v>
      </c>
      <c r="K33" s="165">
        <v>2019</v>
      </c>
      <c r="L33" s="155" t="s">
        <v>15</v>
      </c>
      <c r="N33" s="167" t="s">
        <v>92</v>
      </c>
      <c r="O33" s="167"/>
      <c r="P33" s="167"/>
      <c r="Q33" s="167"/>
      <c r="R33" s="167"/>
      <c r="S33" s="167"/>
    </row>
    <row r="34" spans="2:19" ht="15.75" thickBot="1" x14ac:dyDescent="0.3">
      <c r="B34" s="164"/>
      <c r="C34" s="166"/>
      <c r="D34" s="166"/>
      <c r="E34" s="166"/>
      <c r="F34" s="156"/>
      <c r="H34" s="164"/>
      <c r="I34" s="166"/>
      <c r="J34" s="166"/>
      <c r="K34" s="166"/>
      <c r="L34" s="156"/>
    </row>
    <row r="35" spans="2:19" x14ac:dyDescent="0.25">
      <c r="B35" s="2" t="s">
        <v>2</v>
      </c>
      <c r="C35" s="103">
        <v>0.57999999999999996</v>
      </c>
      <c r="D35" s="103">
        <v>1.52</v>
      </c>
      <c r="E35" s="103">
        <v>0.68</v>
      </c>
      <c r="F35" s="101">
        <f t="shared" ref="F35:F46" si="3">+E35/D35-1</f>
        <v>-0.55263157894736836</v>
      </c>
      <c r="H35" s="2" t="s">
        <v>2</v>
      </c>
      <c r="I35" s="95">
        <v>10.65</v>
      </c>
      <c r="J35" s="95">
        <v>11.35</v>
      </c>
      <c r="K35" s="95">
        <v>8.4499999999999993</v>
      </c>
      <c r="L35" s="96">
        <f t="shared" ref="L35:L46" si="4">+K35/J35-1</f>
        <v>-0.25550660792951541</v>
      </c>
    </row>
    <row r="36" spans="2:19" x14ac:dyDescent="0.25">
      <c r="B36" s="7" t="s">
        <v>3</v>
      </c>
      <c r="C36" s="104">
        <v>0.68</v>
      </c>
      <c r="D36" s="104">
        <v>0.43</v>
      </c>
      <c r="E36" s="104">
        <v>6.11</v>
      </c>
      <c r="F36" s="101">
        <f t="shared" si="3"/>
        <v>13.209302325581396</v>
      </c>
      <c r="H36" s="7" t="s">
        <v>3</v>
      </c>
      <c r="I36" s="94">
        <v>8.07</v>
      </c>
      <c r="J36" s="94">
        <v>9.2899999999999991</v>
      </c>
      <c r="K36" s="94">
        <v>10.57</v>
      </c>
      <c r="L36" s="92">
        <f t="shared" si="4"/>
        <v>0.13778256189451032</v>
      </c>
    </row>
    <row r="37" spans="2:19" x14ac:dyDescent="0.25">
      <c r="B37" s="7" t="s">
        <v>4</v>
      </c>
      <c r="C37" s="104">
        <v>1.84</v>
      </c>
      <c r="D37" s="104">
        <v>0.68</v>
      </c>
      <c r="E37" s="104">
        <v>1.29</v>
      </c>
      <c r="F37" s="101">
        <f t="shared" si="3"/>
        <v>0.89705882352941169</v>
      </c>
      <c r="H37" s="7" t="s">
        <v>4</v>
      </c>
      <c r="I37" s="94">
        <v>9.58</v>
      </c>
      <c r="J37" s="94">
        <v>5.03</v>
      </c>
      <c r="K37" s="94">
        <v>12.9</v>
      </c>
      <c r="L37" s="92">
        <f t="shared" si="4"/>
        <v>1.5646123260437377</v>
      </c>
    </row>
    <row r="38" spans="2:19" x14ac:dyDescent="0.25">
      <c r="B38" s="7" t="s">
        <v>5</v>
      </c>
      <c r="C38" s="104">
        <v>2.4300000000000002</v>
      </c>
      <c r="D38" s="104">
        <v>1.1000000000000001</v>
      </c>
      <c r="E38" s="104">
        <v>0.87</v>
      </c>
      <c r="F38" s="101">
        <f t="shared" si="3"/>
        <v>-0.20909090909090911</v>
      </c>
      <c r="H38" s="7" t="s">
        <v>5</v>
      </c>
      <c r="I38" s="94">
        <v>11.87</v>
      </c>
      <c r="J38" s="94">
        <v>6.5</v>
      </c>
      <c r="K38" s="94">
        <v>8.43</v>
      </c>
      <c r="L38" s="92">
        <f t="shared" si="4"/>
        <v>0.29692307692307685</v>
      </c>
    </row>
    <row r="39" spans="2:19" x14ac:dyDescent="0.25">
      <c r="B39" s="7" t="s">
        <v>6</v>
      </c>
      <c r="C39" s="104">
        <v>3.06</v>
      </c>
      <c r="D39" s="104">
        <v>0.65</v>
      </c>
      <c r="E39" s="104">
        <v>0.77</v>
      </c>
      <c r="F39" s="101">
        <f t="shared" si="3"/>
        <v>0.18461538461538463</v>
      </c>
      <c r="H39" s="7" t="s">
        <v>6</v>
      </c>
      <c r="I39" s="94">
        <v>6.77</v>
      </c>
      <c r="J39" s="94">
        <v>8.5500000000000007</v>
      </c>
      <c r="K39" s="94">
        <v>10.23</v>
      </c>
      <c r="L39" s="92">
        <f t="shared" si="4"/>
        <v>0.19649122807017538</v>
      </c>
    </row>
    <row r="40" spans="2:19" x14ac:dyDescent="0.25">
      <c r="B40" s="7" t="s">
        <v>7</v>
      </c>
      <c r="C40" s="104">
        <v>0.17</v>
      </c>
      <c r="D40" s="104">
        <v>0.56999999999999995</v>
      </c>
      <c r="E40" s="104">
        <v>0.8</v>
      </c>
      <c r="F40" s="101">
        <f t="shared" si="3"/>
        <v>0.40350877192982471</v>
      </c>
      <c r="H40" s="7" t="s">
        <v>7</v>
      </c>
      <c r="I40" s="94">
        <v>9.9</v>
      </c>
      <c r="J40" s="94">
        <v>6.63</v>
      </c>
      <c r="K40" s="94">
        <v>10.93</v>
      </c>
      <c r="L40" s="92">
        <f t="shared" si="4"/>
        <v>0.64856711915535437</v>
      </c>
    </row>
    <row r="41" spans="2:19" x14ac:dyDescent="0.25">
      <c r="B41" s="7" t="s">
        <v>8</v>
      </c>
      <c r="C41" s="104">
        <v>0.13</v>
      </c>
      <c r="D41" s="104">
        <v>0.97</v>
      </c>
      <c r="E41" s="104">
        <v>0.77</v>
      </c>
      <c r="F41" s="101">
        <f t="shared" si="3"/>
        <v>-0.20618556701030921</v>
      </c>
      <c r="H41" s="7" t="s">
        <v>8</v>
      </c>
      <c r="I41" s="94">
        <v>11.23</v>
      </c>
      <c r="J41" s="94">
        <v>5.35</v>
      </c>
      <c r="K41" s="94">
        <v>10.06</v>
      </c>
      <c r="L41" s="92">
        <f t="shared" si="4"/>
        <v>0.88037383177570105</v>
      </c>
    </row>
    <row r="42" spans="2:19" x14ac:dyDescent="0.25">
      <c r="B42" s="7" t="s">
        <v>9</v>
      </c>
      <c r="C42" s="104">
        <v>3.13</v>
      </c>
      <c r="D42" s="104">
        <v>2.0299999999999998</v>
      </c>
      <c r="E42" s="104">
        <v>1.06</v>
      </c>
      <c r="F42" s="101">
        <f t="shared" si="3"/>
        <v>-0.47783251231527091</v>
      </c>
      <c r="H42" s="7" t="s">
        <v>9</v>
      </c>
      <c r="I42" s="94">
        <v>8.77</v>
      </c>
      <c r="J42" s="94">
        <v>6.23</v>
      </c>
      <c r="K42" s="94">
        <v>9.84</v>
      </c>
      <c r="L42" s="92">
        <f t="shared" si="4"/>
        <v>0.57945425361155678</v>
      </c>
    </row>
    <row r="43" spans="2:19" x14ac:dyDescent="0.25">
      <c r="B43" s="7" t="s">
        <v>10</v>
      </c>
      <c r="C43" s="104">
        <v>0.2</v>
      </c>
      <c r="D43" s="104">
        <v>0.67</v>
      </c>
      <c r="E43" s="104">
        <v>1.5</v>
      </c>
      <c r="F43" s="101">
        <f t="shared" si="3"/>
        <v>1.2388059701492535</v>
      </c>
      <c r="H43" s="7" t="s">
        <v>10</v>
      </c>
      <c r="I43" s="94">
        <v>8.3000000000000007</v>
      </c>
      <c r="J43" s="94">
        <v>5.8</v>
      </c>
      <c r="K43" s="94">
        <v>5.23</v>
      </c>
      <c r="L43" s="92">
        <f t="shared" si="4"/>
        <v>-9.8275862068965436E-2</v>
      </c>
    </row>
    <row r="44" spans="2:19" x14ac:dyDescent="0.25">
      <c r="B44" s="7" t="s">
        <v>11</v>
      </c>
      <c r="C44" s="104">
        <v>0.74</v>
      </c>
      <c r="D44" s="104">
        <v>0.74</v>
      </c>
      <c r="E44" s="104">
        <v>0.9</v>
      </c>
      <c r="F44" s="101">
        <f t="shared" si="3"/>
        <v>0.21621621621621623</v>
      </c>
      <c r="H44" s="7" t="s">
        <v>11</v>
      </c>
      <c r="I44" s="94">
        <v>10.65</v>
      </c>
      <c r="J44" s="94">
        <v>5.35</v>
      </c>
      <c r="K44" s="94">
        <v>4.45</v>
      </c>
      <c r="L44" s="92">
        <f t="shared" si="4"/>
        <v>-0.16822429906542047</v>
      </c>
    </row>
    <row r="45" spans="2:19" x14ac:dyDescent="0.25">
      <c r="B45" s="7" t="s">
        <v>12</v>
      </c>
      <c r="C45" s="104">
        <v>2.1</v>
      </c>
      <c r="D45" s="104">
        <v>2.17</v>
      </c>
      <c r="E45" s="104">
        <v>6.3</v>
      </c>
      <c r="F45" s="101">
        <f t="shared" si="3"/>
        <v>1.903225806451613</v>
      </c>
      <c r="H45" s="7" t="s">
        <v>12</v>
      </c>
      <c r="I45" s="94">
        <v>14</v>
      </c>
      <c r="J45" s="94">
        <v>12.87</v>
      </c>
      <c r="K45" s="94">
        <v>8.4</v>
      </c>
      <c r="L45" s="92">
        <f t="shared" si="4"/>
        <v>-0.34731934731934722</v>
      </c>
    </row>
    <row r="46" spans="2:19" ht="15.75" thickBot="1" x14ac:dyDescent="0.3">
      <c r="B46" s="8" t="s">
        <v>13</v>
      </c>
      <c r="C46" s="105">
        <v>1.03</v>
      </c>
      <c r="D46" s="105">
        <v>2.35</v>
      </c>
      <c r="E46" s="105">
        <v>1.23</v>
      </c>
      <c r="F46" s="102">
        <f t="shared" si="3"/>
        <v>-0.47659574468085109</v>
      </c>
      <c r="H46" s="8" t="s">
        <v>13</v>
      </c>
      <c r="I46" s="97">
        <v>12.52</v>
      </c>
      <c r="J46" s="97">
        <v>11.39</v>
      </c>
      <c r="K46" s="97">
        <v>25.19</v>
      </c>
      <c r="L46" s="93">
        <f t="shared" si="4"/>
        <v>1.2115891132572432</v>
      </c>
    </row>
    <row r="47" spans="2:19" x14ac:dyDescent="0.25"/>
    <row r="48" spans="2:19" x14ac:dyDescent="0.25"/>
    <row r="49" x14ac:dyDescent="0.25"/>
  </sheetData>
  <sheetProtection algorithmName="SHA-512" hashValue="MO1pQM+XsPPJTZN9adOYpXKig2pVsXaqDZEYWGXUGU01tqF2pdBprpx1CQ/C96ODsXMYOpy1Pc9Y2FIAOqsZmg==" saltValue="3oh+NOwWMkfGMtW/+nBgqQ==" spinCount="100000" sheet="1" objects="1" scenarios="1" selectLockedCells="1" selectUnlockedCells="1"/>
  <mergeCells count="37">
    <mergeCell ref="B14:F14"/>
    <mergeCell ref="B15:F15"/>
    <mergeCell ref="B16:B17"/>
    <mergeCell ref="C16:C17"/>
    <mergeCell ref="D16:D17"/>
    <mergeCell ref="E16:E17"/>
    <mergeCell ref="F16:F17"/>
    <mergeCell ref="B31:F31"/>
    <mergeCell ref="B32:F32"/>
    <mergeCell ref="B33:B34"/>
    <mergeCell ref="C33:C34"/>
    <mergeCell ref="D33:D34"/>
    <mergeCell ref="E33:E34"/>
    <mergeCell ref="F33:F34"/>
    <mergeCell ref="H14:L14"/>
    <mergeCell ref="H15:L15"/>
    <mergeCell ref="H16:H17"/>
    <mergeCell ref="I16:I17"/>
    <mergeCell ref="J16:J17"/>
    <mergeCell ref="K16:K17"/>
    <mergeCell ref="L16:L17"/>
    <mergeCell ref="H31:L31"/>
    <mergeCell ref="H32:L32"/>
    <mergeCell ref="H33:H34"/>
    <mergeCell ref="I33:I34"/>
    <mergeCell ref="J33:J34"/>
    <mergeCell ref="K33:K34"/>
    <mergeCell ref="L33:L34"/>
    <mergeCell ref="N32:S32"/>
    <mergeCell ref="N33:S33"/>
    <mergeCell ref="N14:R14"/>
    <mergeCell ref="N15:R15"/>
    <mergeCell ref="N16:N17"/>
    <mergeCell ref="O16:O17"/>
    <mergeCell ref="P16:P17"/>
    <mergeCell ref="Q16:Q17"/>
    <mergeCell ref="R16:R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77"/>
  <sheetViews>
    <sheetView showGridLines="0" workbookViewId="0"/>
  </sheetViews>
  <sheetFormatPr baseColWidth="10" defaultColWidth="0" defaultRowHeight="15" zeroHeight="1" x14ac:dyDescent="0.25"/>
  <cols>
    <col min="1" max="1" width="11.42578125" customWidth="1"/>
    <col min="2" max="2" width="40.28515625" bestFit="1" customWidth="1"/>
    <col min="3" max="3" width="19.140625" bestFit="1" customWidth="1"/>
    <col min="4" max="4" width="17" customWidth="1"/>
    <col min="5" max="5" width="17.7109375" customWidth="1"/>
    <col min="6" max="6" width="18" bestFit="1" customWidth="1"/>
    <col min="7" max="7" width="16.42578125" customWidth="1"/>
    <col min="8" max="8" width="12.140625" customWidth="1"/>
    <col min="9" max="9" width="11.42578125" customWidth="1"/>
    <col min="10" max="10" width="22.5703125" customWidth="1"/>
    <col min="11" max="11" width="14.5703125" customWidth="1"/>
    <col min="12" max="12" width="16.42578125" customWidth="1"/>
    <col min="13" max="16384" width="11.42578125" hidden="1"/>
  </cols>
  <sheetData>
    <row r="1" spans="2:4" x14ac:dyDescent="0.25"/>
    <row r="2" spans="2:4" x14ac:dyDescent="0.25"/>
    <row r="3" spans="2:4" x14ac:dyDescent="0.25"/>
    <row r="4" spans="2:4" x14ac:dyDescent="0.25"/>
    <row r="5" spans="2:4" x14ac:dyDescent="0.25"/>
    <row r="6" spans="2:4" x14ac:dyDescent="0.25"/>
    <row r="7" spans="2:4" x14ac:dyDescent="0.25"/>
    <row r="8" spans="2:4" x14ac:dyDescent="0.25"/>
    <row r="9" spans="2:4" x14ac:dyDescent="0.25"/>
    <row r="10" spans="2:4" x14ac:dyDescent="0.25"/>
    <row r="11" spans="2:4" x14ac:dyDescent="0.25"/>
    <row r="12" spans="2:4" ht="15.75" thickBot="1" x14ac:dyDescent="0.3"/>
    <row r="13" spans="2:4" x14ac:dyDescent="0.25">
      <c r="B13" s="203" t="s">
        <v>117</v>
      </c>
      <c r="C13" s="204"/>
      <c r="D13" s="205"/>
    </row>
    <row r="14" spans="2:4" ht="15.75" thickBot="1" x14ac:dyDescent="0.3">
      <c r="B14" s="206"/>
      <c r="C14" s="207"/>
      <c r="D14" s="208"/>
    </row>
    <row r="15" spans="2:4" x14ac:dyDescent="0.25">
      <c r="B15" s="163" t="s">
        <v>39</v>
      </c>
      <c r="C15" s="153" t="s">
        <v>45</v>
      </c>
      <c r="D15" s="175" t="s">
        <v>59</v>
      </c>
    </row>
    <row r="16" spans="2:4" ht="15.75" thickBot="1" x14ac:dyDescent="0.3">
      <c r="B16" s="164"/>
      <c r="C16" s="154"/>
      <c r="D16" s="176"/>
    </row>
    <row r="17" spans="2:4" ht="24" customHeight="1" x14ac:dyDescent="0.25">
      <c r="B17" s="174">
        <v>2019</v>
      </c>
      <c r="C17" s="113" t="s">
        <v>0</v>
      </c>
      <c r="D17" s="114">
        <v>3563985</v>
      </c>
    </row>
    <row r="18" spans="2:4" ht="24" customHeight="1" x14ac:dyDescent="0.25">
      <c r="B18" s="209"/>
      <c r="C18" s="109" t="s">
        <v>14</v>
      </c>
      <c r="D18" s="110">
        <v>9235122</v>
      </c>
    </row>
    <row r="19" spans="2:4" ht="47.25" customHeight="1" thickBot="1" x14ac:dyDescent="0.3">
      <c r="B19" s="210"/>
      <c r="C19" s="111" t="s">
        <v>18</v>
      </c>
      <c r="D19" s="112">
        <v>8433261</v>
      </c>
    </row>
    <row r="20" spans="2:4" x14ac:dyDescent="0.25"/>
    <row r="21" spans="2:4" x14ac:dyDescent="0.25"/>
    <row r="22" spans="2:4" x14ac:dyDescent="0.25"/>
    <row r="23" spans="2:4" x14ac:dyDescent="0.25"/>
    <row r="24" spans="2:4" x14ac:dyDescent="0.25"/>
    <row r="25" spans="2:4" x14ac:dyDescent="0.25"/>
    <row r="26" spans="2:4" x14ac:dyDescent="0.25"/>
    <row r="27" spans="2:4" x14ac:dyDescent="0.25"/>
    <row r="28" spans="2:4" x14ac:dyDescent="0.25"/>
    <row r="29" spans="2:4" x14ac:dyDescent="0.25"/>
    <row r="30" spans="2:4" x14ac:dyDescent="0.25"/>
    <row r="31" spans="2:4" x14ac:dyDescent="0.25"/>
    <row r="32" spans="2:4" ht="15.75" thickBot="1" x14ac:dyDescent="0.3"/>
    <row r="33" spans="2:4" x14ac:dyDescent="0.25">
      <c r="B33" s="194" t="s">
        <v>60</v>
      </c>
      <c r="C33" s="195"/>
      <c r="D33" s="196"/>
    </row>
    <row r="34" spans="2:4" ht="15.75" thickBot="1" x14ac:dyDescent="0.3">
      <c r="B34" s="197" t="s">
        <v>61</v>
      </c>
      <c r="C34" s="198"/>
      <c r="D34" s="199"/>
    </row>
    <row r="35" spans="2:4" ht="15" customHeight="1" x14ac:dyDescent="0.25">
      <c r="B35" s="163" t="s">
        <v>62</v>
      </c>
      <c r="C35" s="200" t="s">
        <v>59</v>
      </c>
      <c r="D35" s="155" t="s">
        <v>70</v>
      </c>
    </row>
    <row r="36" spans="2:4" ht="15.75" thickBot="1" x14ac:dyDescent="0.3">
      <c r="B36" s="164"/>
      <c r="C36" s="202"/>
      <c r="D36" s="156"/>
    </row>
    <row r="37" spans="2:4" x14ac:dyDescent="0.25">
      <c r="B37" s="2" t="s">
        <v>64</v>
      </c>
      <c r="C37" s="3">
        <v>1960973</v>
      </c>
      <c r="D37" s="81">
        <f t="shared" ref="D37:D42" si="0">+C37/$C$42</f>
        <v>0.55021920687096049</v>
      </c>
    </row>
    <row r="38" spans="2:4" x14ac:dyDescent="0.25">
      <c r="B38" s="7" t="s">
        <v>66</v>
      </c>
      <c r="C38" s="6">
        <v>218711</v>
      </c>
      <c r="D38" s="74">
        <f t="shared" si="0"/>
        <v>6.1366981061929275E-2</v>
      </c>
    </row>
    <row r="39" spans="2:4" x14ac:dyDescent="0.25">
      <c r="B39" s="7" t="s">
        <v>63</v>
      </c>
      <c r="C39" s="6">
        <v>109828</v>
      </c>
      <c r="D39" s="74">
        <f t="shared" si="0"/>
        <v>3.0816066846521519E-2</v>
      </c>
    </row>
    <row r="40" spans="2:4" x14ac:dyDescent="0.25">
      <c r="B40" s="7" t="s">
        <v>65</v>
      </c>
      <c r="C40" s="6">
        <v>131151</v>
      </c>
      <c r="D40" s="74">
        <f t="shared" si="0"/>
        <v>3.6798976426668462E-2</v>
      </c>
    </row>
    <row r="41" spans="2:4" x14ac:dyDescent="0.25">
      <c r="B41" s="7" t="s">
        <v>68</v>
      </c>
      <c r="C41" s="6">
        <v>1143322</v>
      </c>
      <c r="D41" s="74">
        <f t="shared" si="0"/>
        <v>0.32079876879392027</v>
      </c>
    </row>
    <row r="42" spans="2:4" ht="15.75" thickBot="1" x14ac:dyDescent="0.3">
      <c r="B42" s="115" t="s">
        <v>71</v>
      </c>
      <c r="C42" s="116">
        <f>SUM(C37:C41)</f>
        <v>3563985</v>
      </c>
      <c r="D42" s="117">
        <f t="shared" si="0"/>
        <v>1</v>
      </c>
    </row>
    <row r="43" spans="2:4" x14ac:dyDescent="0.25">
      <c r="B43" s="121"/>
      <c r="C43" s="122"/>
      <c r="D43" s="123"/>
    </row>
    <row r="44" spans="2:4" x14ac:dyDescent="0.25">
      <c r="B44" s="121"/>
      <c r="C44" s="122"/>
      <c r="D44" s="123"/>
    </row>
    <row r="45" spans="2:4" ht="15.75" thickBot="1" x14ac:dyDescent="0.3"/>
    <row r="46" spans="2:4" x14ac:dyDescent="0.25">
      <c r="B46" s="194" t="s">
        <v>60</v>
      </c>
      <c r="C46" s="195"/>
      <c r="D46" s="196"/>
    </row>
    <row r="47" spans="2:4" ht="15.75" thickBot="1" x14ac:dyDescent="0.3">
      <c r="B47" s="197" t="s">
        <v>72</v>
      </c>
      <c r="C47" s="198"/>
      <c r="D47" s="199"/>
    </row>
    <row r="48" spans="2:4" x14ac:dyDescent="0.25">
      <c r="B48" s="163" t="s">
        <v>62</v>
      </c>
      <c r="C48" s="200" t="s">
        <v>59</v>
      </c>
      <c r="D48" s="155" t="s">
        <v>70</v>
      </c>
    </row>
    <row r="49" spans="2:4" ht="15.75" thickBot="1" x14ac:dyDescent="0.3">
      <c r="B49" s="164"/>
      <c r="C49" s="202"/>
      <c r="D49" s="156"/>
    </row>
    <row r="50" spans="2:4" x14ac:dyDescent="0.25">
      <c r="B50" s="2" t="s">
        <v>64</v>
      </c>
      <c r="C50" s="3">
        <v>343301</v>
      </c>
      <c r="D50" s="81">
        <f>+C50/$C$54</f>
        <v>3.717341254398155E-2</v>
      </c>
    </row>
    <row r="51" spans="2:4" x14ac:dyDescent="0.25">
      <c r="B51" s="7" t="s">
        <v>66</v>
      </c>
      <c r="C51" s="6">
        <v>6000</v>
      </c>
      <c r="D51" s="74">
        <f>+C51/$C$54</f>
        <v>6.4969363696548894E-4</v>
      </c>
    </row>
    <row r="52" spans="2:4" x14ac:dyDescent="0.25">
      <c r="B52" s="7" t="s">
        <v>63</v>
      </c>
      <c r="C52" s="6">
        <v>8879747</v>
      </c>
      <c r="D52" s="74">
        <f>+C52/$C$54</f>
        <v>0.96151918729389818</v>
      </c>
    </row>
    <row r="53" spans="2:4" x14ac:dyDescent="0.25">
      <c r="B53" s="141" t="s">
        <v>67</v>
      </c>
      <c r="C53" s="142">
        <v>6074</v>
      </c>
      <c r="D53" s="74">
        <f>+C53/$C$54</f>
        <v>6.577065251547299E-4</v>
      </c>
    </row>
    <row r="54" spans="2:4" ht="15" customHeight="1" thickBot="1" x14ac:dyDescent="0.3">
      <c r="B54" s="115" t="s">
        <v>69</v>
      </c>
      <c r="C54" s="116">
        <f>SUM(C50:C53)</f>
        <v>9235122</v>
      </c>
      <c r="D54" s="117">
        <f>+C54/$C$54</f>
        <v>1</v>
      </c>
    </row>
    <row r="55" spans="2:4" x14ac:dyDescent="0.25"/>
    <row r="56" spans="2:4" x14ac:dyDescent="0.25"/>
    <row r="57" spans="2:4" ht="15.75" thickBot="1" x14ac:dyDescent="0.3"/>
    <row r="58" spans="2:4" x14ac:dyDescent="0.25">
      <c r="B58" s="194" t="s">
        <v>73</v>
      </c>
      <c r="C58" s="195"/>
      <c r="D58" s="196"/>
    </row>
    <row r="59" spans="2:4" ht="15.75" thickBot="1" x14ac:dyDescent="0.3">
      <c r="B59" s="197" t="s">
        <v>74</v>
      </c>
      <c r="C59" s="198"/>
      <c r="D59" s="199"/>
    </row>
    <row r="60" spans="2:4" x14ac:dyDescent="0.25">
      <c r="B60" s="163" t="s">
        <v>62</v>
      </c>
      <c r="C60" s="200" t="s">
        <v>59</v>
      </c>
      <c r="D60" s="155" t="s">
        <v>70</v>
      </c>
    </row>
    <row r="61" spans="2:4" ht="15.75" thickBot="1" x14ac:dyDescent="0.3">
      <c r="B61" s="168"/>
      <c r="C61" s="201"/>
      <c r="D61" s="185"/>
    </row>
    <row r="62" spans="2:4" x14ac:dyDescent="0.25">
      <c r="B62" s="53" t="s">
        <v>64</v>
      </c>
      <c r="C62" s="54">
        <v>228509</v>
      </c>
      <c r="D62" s="88">
        <f>+C62/$C$66</f>
        <v>2.7096161259564953E-2</v>
      </c>
    </row>
    <row r="63" spans="2:4" x14ac:dyDescent="0.25">
      <c r="B63" s="57" t="s">
        <v>63</v>
      </c>
      <c r="C63" s="34">
        <v>8186982</v>
      </c>
      <c r="D63" s="89">
        <f>+C63/$C$66</f>
        <v>0.9707967060428937</v>
      </c>
    </row>
    <row r="64" spans="2:4" x14ac:dyDescent="0.25">
      <c r="B64" s="57" t="s">
        <v>65</v>
      </c>
      <c r="C64" s="34">
        <v>2400</v>
      </c>
      <c r="D64" s="89">
        <f>+C64/$C$66</f>
        <v>2.8458742116483764E-4</v>
      </c>
    </row>
    <row r="65" spans="2:6" x14ac:dyDescent="0.25">
      <c r="B65" s="57" t="s">
        <v>67</v>
      </c>
      <c r="C65" s="34">
        <v>15370</v>
      </c>
      <c r="D65" s="89">
        <f>+C65/$C$66</f>
        <v>1.8225452763764812E-3</v>
      </c>
    </row>
    <row r="66" spans="2:6" ht="15.75" thickBot="1" x14ac:dyDescent="0.3">
      <c r="B66" s="118" t="s">
        <v>71</v>
      </c>
      <c r="C66" s="119">
        <f>SUM(C62:C65)</f>
        <v>8433261</v>
      </c>
      <c r="D66" s="120">
        <f>+C66/$C$66</f>
        <v>1</v>
      </c>
    </row>
    <row r="67" spans="2:6" x14ac:dyDescent="0.25"/>
    <row r="68" spans="2:6" x14ac:dyDescent="0.25"/>
    <row r="69" spans="2:6" x14ac:dyDescent="0.25"/>
    <row r="70" spans="2:6" x14ac:dyDescent="0.25"/>
    <row r="71" spans="2:6" x14ac:dyDescent="0.25"/>
    <row r="72" spans="2:6" x14ac:dyDescent="0.25"/>
    <row r="73" spans="2:6" x14ac:dyDescent="0.25"/>
    <row r="74" spans="2:6" ht="15.75" thickBot="1" x14ac:dyDescent="0.3"/>
    <row r="75" spans="2:6" x14ac:dyDescent="0.25">
      <c r="B75" s="157" t="s">
        <v>75</v>
      </c>
      <c r="C75" s="158"/>
      <c r="D75" s="158"/>
      <c r="E75" s="158"/>
      <c r="F75" s="159"/>
    </row>
    <row r="76" spans="2:6" ht="15.75" thickBot="1" x14ac:dyDescent="0.3">
      <c r="B76" s="160" t="s">
        <v>76</v>
      </c>
      <c r="C76" s="161"/>
      <c r="D76" s="161"/>
      <c r="E76" s="161"/>
      <c r="F76" s="162"/>
    </row>
    <row r="77" spans="2:6" x14ac:dyDescent="0.25">
      <c r="B77" s="163" t="s">
        <v>1</v>
      </c>
      <c r="C77" s="165">
        <v>2017</v>
      </c>
      <c r="D77" s="165">
        <v>2018</v>
      </c>
      <c r="E77" s="165">
        <v>2019</v>
      </c>
      <c r="F77" s="155" t="s">
        <v>15</v>
      </c>
    </row>
    <row r="78" spans="2:6" ht="15.75" thickBot="1" x14ac:dyDescent="0.3">
      <c r="B78" s="168"/>
      <c r="C78" s="169"/>
      <c r="D78" s="169"/>
      <c r="E78" s="169"/>
      <c r="F78" s="185"/>
    </row>
    <row r="79" spans="2:6" x14ac:dyDescent="0.25">
      <c r="B79" s="2" t="s">
        <v>2</v>
      </c>
      <c r="C79" s="127">
        <v>1</v>
      </c>
      <c r="D79" s="127">
        <v>1</v>
      </c>
      <c r="E79" s="127"/>
      <c r="F79" s="124">
        <f>E79/D79-1</f>
        <v>-1</v>
      </c>
    </row>
    <row r="80" spans="2:6" x14ac:dyDescent="0.25">
      <c r="B80" s="7" t="s">
        <v>3</v>
      </c>
      <c r="C80" s="128">
        <v>4</v>
      </c>
      <c r="D80" s="128">
        <v>3</v>
      </c>
      <c r="E80" s="128">
        <v>2</v>
      </c>
      <c r="F80" s="125">
        <f t="shared" ref="F80:F90" si="1">E80/D80-1</f>
        <v>-0.33333333333333337</v>
      </c>
    </row>
    <row r="81" spans="2:6" x14ac:dyDescent="0.25">
      <c r="B81" s="7" t="s">
        <v>4</v>
      </c>
      <c r="C81" s="128"/>
      <c r="D81" s="128"/>
      <c r="E81" s="128"/>
      <c r="F81" s="125">
        <v>0</v>
      </c>
    </row>
    <row r="82" spans="2:6" x14ac:dyDescent="0.25">
      <c r="B82" s="7" t="s">
        <v>5</v>
      </c>
      <c r="C82" s="128">
        <v>2</v>
      </c>
      <c r="D82" s="128">
        <v>1</v>
      </c>
      <c r="E82" s="128">
        <v>1</v>
      </c>
      <c r="F82" s="125">
        <f t="shared" si="1"/>
        <v>0</v>
      </c>
    </row>
    <row r="83" spans="2:6" x14ac:dyDescent="0.25">
      <c r="B83" s="7" t="s">
        <v>6</v>
      </c>
      <c r="C83" s="128"/>
      <c r="D83" s="128">
        <v>23</v>
      </c>
      <c r="E83" s="128">
        <v>1</v>
      </c>
      <c r="F83" s="125">
        <f t="shared" si="1"/>
        <v>-0.95652173913043481</v>
      </c>
    </row>
    <row r="84" spans="2:6" x14ac:dyDescent="0.25">
      <c r="B84" s="7" t="s">
        <v>7</v>
      </c>
      <c r="C84" s="128"/>
      <c r="D84" s="128">
        <v>3</v>
      </c>
      <c r="E84" s="128"/>
      <c r="F84" s="125">
        <f t="shared" si="1"/>
        <v>-1</v>
      </c>
    </row>
    <row r="85" spans="2:6" x14ac:dyDescent="0.25">
      <c r="B85" s="7" t="s">
        <v>8</v>
      </c>
      <c r="C85" s="128"/>
      <c r="D85" s="128">
        <v>17</v>
      </c>
      <c r="E85" s="128"/>
      <c r="F85" s="125">
        <f t="shared" si="1"/>
        <v>-1</v>
      </c>
    </row>
    <row r="86" spans="2:6" x14ac:dyDescent="0.25">
      <c r="B86" s="7" t="s">
        <v>9</v>
      </c>
      <c r="C86" s="128">
        <v>3</v>
      </c>
      <c r="D86" s="128">
        <v>8</v>
      </c>
      <c r="E86" s="128"/>
      <c r="F86" s="125">
        <f>E86/D86-1</f>
        <v>-1</v>
      </c>
    </row>
    <row r="87" spans="2:6" x14ac:dyDescent="0.25">
      <c r="B87" s="7" t="s">
        <v>10</v>
      </c>
      <c r="C87" s="128"/>
      <c r="D87" s="128">
        <v>4</v>
      </c>
      <c r="E87" s="128"/>
      <c r="F87" s="125">
        <f t="shared" si="1"/>
        <v>-1</v>
      </c>
    </row>
    <row r="88" spans="2:6" x14ac:dyDescent="0.25">
      <c r="B88" s="7" t="s">
        <v>11</v>
      </c>
      <c r="C88" s="128">
        <v>1</v>
      </c>
      <c r="D88" s="128">
        <v>3</v>
      </c>
      <c r="E88" s="128"/>
      <c r="F88" s="125">
        <f t="shared" si="1"/>
        <v>-1</v>
      </c>
    </row>
    <row r="89" spans="2:6" x14ac:dyDescent="0.25">
      <c r="B89" s="7" t="s">
        <v>12</v>
      </c>
      <c r="C89" s="128"/>
      <c r="D89" s="128"/>
      <c r="E89" s="128"/>
      <c r="F89" s="125">
        <v>0</v>
      </c>
    </row>
    <row r="90" spans="2:6" ht="15.75" thickBot="1" x14ac:dyDescent="0.3">
      <c r="B90" s="8" t="s">
        <v>13</v>
      </c>
      <c r="C90" s="129">
        <v>1</v>
      </c>
      <c r="D90" s="129">
        <v>7</v>
      </c>
      <c r="E90" s="129">
        <v>1</v>
      </c>
      <c r="F90" s="126">
        <f t="shared" si="1"/>
        <v>-0.85714285714285721</v>
      </c>
    </row>
    <row r="91" spans="2:6" ht="15.75" thickBot="1" x14ac:dyDescent="0.3"/>
    <row r="92" spans="2:6" x14ac:dyDescent="0.25">
      <c r="B92" s="157" t="s">
        <v>75</v>
      </c>
      <c r="C92" s="158"/>
      <c r="D92" s="158"/>
      <c r="E92" s="158"/>
      <c r="F92" s="159"/>
    </row>
    <row r="93" spans="2:6" ht="15.75" thickBot="1" x14ac:dyDescent="0.3">
      <c r="B93" s="160" t="s">
        <v>77</v>
      </c>
      <c r="C93" s="161"/>
      <c r="D93" s="161"/>
      <c r="E93" s="161"/>
      <c r="F93" s="162"/>
    </row>
    <row r="94" spans="2:6" x14ac:dyDescent="0.25">
      <c r="B94" s="163" t="s">
        <v>1</v>
      </c>
      <c r="C94" s="165">
        <v>2017</v>
      </c>
      <c r="D94" s="165">
        <v>2018</v>
      </c>
      <c r="E94" s="165">
        <v>2019</v>
      </c>
      <c r="F94" s="155" t="s">
        <v>15</v>
      </c>
    </row>
    <row r="95" spans="2:6" ht="15.75" thickBot="1" x14ac:dyDescent="0.3">
      <c r="B95" s="164"/>
      <c r="C95" s="166"/>
      <c r="D95" s="166"/>
      <c r="E95" s="166"/>
      <c r="F95" s="156"/>
    </row>
    <row r="96" spans="2:6" x14ac:dyDescent="0.25">
      <c r="B96" s="2" t="s">
        <v>2</v>
      </c>
      <c r="C96" s="16">
        <v>157</v>
      </c>
      <c r="D96" s="16">
        <v>150</v>
      </c>
      <c r="E96" s="16">
        <v>136</v>
      </c>
      <c r="F96" s="75">
        <f>+E96/D96-1</f>
        <v>-9.3333333333333379E-2</v>
      </c>
    </row>
    <row r="97" spans="2:6" x14ac:dyDescent="0.25">
      <c r="B97" s="7" t="s">
        <v>3</v>
      </c>
      <c r="C97" s="17">
        <v>131</v>
      </c>
      <c r="D97" s="17">
        <v>93</v>
      </c>
      <c r="E97" s="17">
        <v>145</v>
      </c>
      <c r="F97" s="76">
        <f t="shared" ref="F97:F107" si="2">+E97/D97-1</f>
        <v>0.55913978494623651</v>
      </c>
    </row>
    <row r="98" spans="2:6" x14ac:dyDescent="0.25">
      <c r="B98" s="7" t="s">
        <v>4</v>
      </c>
      <c r="C98" s="17">
        <v>142</v>
      </c>
      <c r="D98" s="17">
        <v>128</v>
      </c>
      <c r="E98" s="17">
        <v>142</v>
      </c>
      <c r="F98" s="76">
        <f t="shared" si="2"/>
        <v>0.109375</v>
      </c>
    </row>
    <row r="99" spans="2:6" x14ac:dyDescent="0.25">
      <c r="B99" s="7" t="s">
        <v>5</v>
      </c>
      <c r="C99" s="17">
        <v>228</v>
      </c>
      <c r="D99" s="17">
        <v>130</v>
      </c>
      <c r="E99" s="17">
        <v>118</v>
      </c>
      <c r="F99" s="76">
        <f t="shared" si="2"/>
        <v>-9.2307692307692313E-2</v>
      </c>
    </row>
    <row r="100" spans="2:6" x14ac:dyDescent="0.25">
      <c r="B100" s="7" t="s">
        <v>6</v>
      </c>
      <c r="C100" s="17">
        <v>111</v>
      </c>
      <c r="D100" s="17">
        <v>118</v>
      </c>
      <c r="E100" s="17">
        <v>201</v>
      </c>
      <c r="F100" s="76">
        <f t="shared" si="2"/>
        <v>0.70338983050847448</v>
      </c>
    </row>
    <row r="101" spans="2:6" x14ac:dyDescent="0.25">
      <c r="B101" s="7" t="s">
        <v>7</v>
      </c>
      <c r="C101" s="17">
        <v>90</v>
      </c>
      <c r="D101" s="17">
        <v>111</v>
      </c>
      <c r="E101" s="17">
        <v>150</v>
      </c>
      <c r="F101" s="76">
        <f t="shared" si="2"/>
        <v>0.35135135135135132</v>
      </c>
    </row>
    <row r="102" spans="2:6" x14ac:dyDescent="0.25">
      <c r="B102" s="7" t="s">
        <v>8</v>
      </c>
      <c r="C102" s="17">
        <v>67</v>
      </c>
      <c r="D102" s="17">
        <v>114</v>
      </c>
      <c r="E102" s="17">
        <v>188</v>
      </c>
      <c r="F102" s="76">
        <f t="shared" si="2"/>
        <v>0.64912280701754388</v>
      </c>
    </row>
    <row r="103" spans="2:6" x14ac:dyDescent="0.25">
      <c r="B103" s="7" t="s">
        <v>9</v>
      </c>
      <c r="C103" s="17">
        <v>111</v>
      </c>
      <c r="D103" s="17">
        <v>94</v>
      </c>
      <c r="E103" s="17">
        <v>129</v>
      </c>
      <c r="F103" s="76">
        <f t="shared" si="2"/>
        <v>0.37234042553191493</v>
      </c>
    </row>
    <row r="104" spans="2:6" x14ac:dyDescent="0.25">
      <c r="B104" s="7" t="s">
        <v>10</v>
      </c>
      <c r="C104" s="17">
        <v>100</v>
      </c>
      <c r="D104" s="17">
        <v>103</v>
      </c>
      <c r="E104" s="17">
        <v>66</v>
      </c>
      <c r="F104" s="76">
        <f t="shared" si="2"/>
        <v>-0.35922330097087374</v>
      </c>
    </row>
    <row r="105" spans="2:6" x14ac:dyDescent="0.25">
      <c r="B105" s="7" t="s">
        <v>11</v>
      </c>
      <c r="C105" s="17">
        <v>138</v>
      </c>
      <c r="D105" s="17">
        <v>110</v>
      </c>
      <c r="E105" s="17">
        <v>52</v>
      </c>
      <c r="F105" s="76">
        <f t="shared" si="2"/>
        <v>-0.52727272727272734</v>
      </c>
    </row>
    <row r="106" spans="2:6" x14ac:dyDescent="0.25">
      <c r="B106" s="7" t="s">
        <v>12</v>
      </c>
      <c r="C106" s="17">
        <v>225</v>
      </c>
      <c r="D106" s="17">
        <v>104</v>
      </c>
      <c r="E106" s="17">
        <v>167</v>
      </c>
      <c r="F106" s="76">
        <f t="shared" si="2"/>
        <v>0.60576923076923084</v>
      </c>
    </row>
    <row r="107" spans="2:6" ht="15.75" thickBot="1" x14ac:dyDescent="0.3">
      <c r="B107" s="8" t="s">
        <v>13</v>
      </c>
      <c r="C107" s="18">
        <v>110</v>
      </c>
      <c r="D107" s="18">
        <v>83</v>
      </c>
      <c r="E107" s="18">
        <v>174</v>
      </c>
      <c r="F107" s="77">
        <f t="shared" si="2"/>
        <v>1.0963855421686746</v>
      </c>
    </row>
    <row r="108" spans="2:6" ht="15.75" thickBot="1" x14ac:dyDescent="0.3"/>
    <row r="109" spans="2:6" x14ac:dyDescent="0.25">
      <c r="B109" s="157" t="s">
        <v>79</v>
      </c>
      <c r="C109" s="158"/>
      <c r="D109" s="158"/>
      <c r="E109" s="158"/>
      <c r="F109" s="159"/>
    </row>
    <row r="110" spans="2:6" ht="15.75" thickBot="1" x14ac:dyDescent="0.3">
      <c r="B110" s="160" t="s">
        <v>78</v>
      </c>
      <c r="C110" s="161"/>
      <c r="D110" s="161"/>
      <c r="E110" s="161"/>
      <c r="F110" s="162"/>
    </row>
    <row r="111" spans="2:6" x14ac:dyDescent="0.25">
      <c r="B111" s="163" t="s">
        <v>1</v>
      </c>
      <c r="C111" s="165">
        <v>2017</v>
      </c>
      <c r="D111" s="165">
        <v>2018</v>
      </c>
      <c r="E111" s="165">
        <v>2019</v>
      </c>
      <c r="F111" s="155" t="s">
        <v>15</v>
      </c>
    </row>
    <row r="112" spans="2:6" ht="15.75" thickBot="1" x14ac:dyDescent="0.3">
      <c r="B112" s="168"/>
      <c r="C112" s="169"/>
      <c r="D112" s="169"/>
      <c r="E112" s="166"/>
      <c r="F112" s="185"/>
    </row>
    <row r="113" spans="2:6" x14ac:dyDescent="0.25">
      <c r="B113" s="2" t="s">
        <v>2</v>
      </c>
      <c r="C113" s="127">
        <v>5</v>
      </c>
      <c r="D113" s="127">
        <v>14</v>
      </c>
      <c r="E113" s="127">
        <v>0</v>
      </c>
      <c r="F113" s="124">
        <f>+E113/D113-1</f>
        <v>-1</v>
      </c>
    </row>
    <row r="114" spans="2:6" x14ac:dyDescent="0.25">
      <c r="B114" s="7" t="s">
        <v>3</v>
      </c>
      <c r="C114" s="128">
        <v>621</v>
      </c>
      <c r="D114" s="128">
        <v>507</v>
      </c>
      <c r="E114" s="128">
        <v>718</v>
      </c>
      <c r="F114" s="125">
        <f>+E114/D114-1</f>
        <v>0.41617357001972377</v>
      </c>
    </row>
    <row r="115" spans="2:6" x14ac:dyDescent="0.25">
      <c r="B115" s="7" t="s">
        <v>4</v>
      </c>
      <c r="C115" s="128">
        <v>0</v>
      </c>
      <c r="D115" s="128">
        <v>0</v>
      </c>
      <c r="E115" s="128">
        <v>0</v>
      </c>
      <c r="F115" s="125">
        <v>0</v>
      </c>
    </row>
    <row r="116" spans="2:6" x14ac:dyDescent="0.25">
      <c r="B116" s="7" t="s">
        <v>5</v>
      </c>
      <c r="C116" s="128">
        <v>278</v>
      </c>
      <c r="D116" s="128">
        <v>96</v>
      </c>
      <c r="E116" s="128">
        <v>10</v>
      </c>
      <c r="F116" s="125">
        <f t="shared" ref="F116:F124" si="3">+E116/D116-1</f>
        <v>-0.89583333333333337</v>
      </c>
    </row>
    <row r="117" spans="2:6" x14ac:dyDescent="0.25">
      <c r="B117" s="7" t="s">
        <v>6</v>
      </c>
      <c r="C117" s="128">
        <v>0</v>
      </c>
      <c r="D117" s="128">
        <v>5546</v>
      </c>
      <c r="E117" s="128">
        <v>100</v>
      </c>
      <c r="F117" s="125">
        <f t="shared" si="3"/>
        <v>-0.98196898665705012</v>
      </c>
    </row>
    <row r="118" spans="2:6" x14ac:dyDescent="0.25">
      <c r="B118" s="7" t="s">
        <v>7</v>
      </c>
      <c r="C118" s="128">
        <v>0</v>
      </c>
      <c r="D118" s="128">
        <v>1720</v>
      </c>
      <c r="E118" s="128">
        <v>0</v>
      </c>
      <c r="F118" s="125">
        <f t="shared" si="3"/>
        <v>-1</v>
      </c>
    </row>
    <row r="119" spans="2:6" x14ac:dyDescent="0.25">
      <c r="B119" s="7" t="s">
        <v>8</v>
      </c>
      <c r="C119" s="128">
        <v>0</v>
      </c>
      <c r="D119" s="128">
        <v>8195</v>
      </c>
      <c r="E119" s="128">
        <v>0</v>
      </c>
      <c r="F119" s="125">
        <f t="shared" si="3"/>
        <v>-1</v>
      </c>
    </row>
    <row r="120" spans="2:6" x14ac:dyDescent="0.25">
      <c r="B120" s="7" t="s">
        <v>9</v>
      </c>
      <c r="C120" s="128">
        <v>360</v>
      </c>
      <c r="D120" s="128">
        <v>1794</v>
      </c>
      <c r="E120" s="128">
        <v>0</v>
      </c>
      <c r="F120" s="125">
        <f t="shared" si="3"/>
        <v>-1</v>
      </c>
    </row>
    <row r="121" spans="2:6" x14ac:dyDescent="0.25">
      <c r="B121" s="7" t="s">
        <v>10</v>
      </c>
      <c r="C121" s="128">
        <v>0</v>
      </c>
      <c r="D121" s="128">
        <v>596</v>
      </c>
      <c r="E121" s="128">
        <v>0</v>
      </c>
      <c r="F121" s="125">
        <f t="shared" si="3"/>
        <v>-1</v>
      </c>
    </row>
    <row r="122" spans="2:6" x14ac:dyDescent="0.25">
      <c r="B122" s="7" t="s">
        <v>11</v>
      </c>
      <c r="C122" s="128">
        <v>5</v>
      </c>
      <c r="D122" s="128">
        <v>331</v>
      </c>
      <c r="E122" s="128">
        <v>0</v>
      </c>
      <c r="F122" s="125">
        <f t="shared" si="3"/>
        <v>-1</v>
      </c>
    </row>
    <row r="123" spans="2:6" x14ac:dyDescent="0.25">
      <c r="B123" s="7" t="s">
        <v>12</v>
      </c>
      <c r="C123" s="128">
        <v>0</v>
      </c>
      <c r="D123" s="128">
        <v>0</v>
      </c>
      <c r="E123" s="128">
        <v>0</v>
      </c>
      <c r="F123" s="125">
        <v>0</v>
      </c>
    </row>
    <row r="124" spans="2:6" ht="15.75" thickBot="1" x14ac:dyDescent="0.3">
      <c r="B124" s="8" t="s">
        <v>13</v>
      </c>
      <c r="C124" s="129">
        <v>200</v>
      </c>
      <c r="D124" s="129">
        <v>869</v>
      </c>
      <c r="E124" s="129">
        <v>750</v>
      </c>
      <c r="F124" s="126">
        <f t="shared" si="3"/>
        <v>-0.13693901035673184</v>
      </c>
    </row>
    <row r="125" spans="2:6" ht="15.75" thickBot="1" x14ac:dyDescent="0.3"/>
    <row r="126" spans="2:6" x14ac:dyDescent="0.25">
      <c r="B126" s="157" t="s">
        <v>118</v>
      </c>
      <c r="C126" s="158"/>
      <c r="D126" s="158"/>
      <c r="E126" s="158"/>
      <c r="F126" s="159"/>
    </row>
    <row r="127" spans="2:6" ht="15.75" thickBot="1" x14ac:dyDescent="0.3">
      <c r="B127" s="160" t="s">
        <v>77</v>
      </c>
      <c r="C127" s="161"/>
      <c r="D127" s="161"/>
      <c r="E127" s="161"/>
      <c r="F127" s="162"/>
    </row>
    <row r="128" spans="2:6" x14ac:dyDescent="0.25">
      <c r="B128" s="163" t="s">
        <v>1</v>
      </c>
      <c r="C128" s="165">
        <v>2017</v>
      </c>
      <c r="D128" s="165">
        <v>2018</v>
      </c>
      <c r="E128" s="165">
        <v>2019</v>
      </c>
      <c r="F128" s="155" t="s">
        <v>15</v>
      </c>
    </row>
    <row r="129" spans="2:6" ht="15.75" thickBot="1" x14ac:dyDescent="0.3">
      <c r="B129" s="168"/>
      <c r="C129" s="169"/>
      <c r="D129" s="169"/>
      <c r="E129" s="169"/>
      <c r="F129" s="185"/>
    </row>
    <row r="130" spans="2:6" x14ac:dyDescent="0.25">
      <c r="B130" s="2" t="s">
        <v>2</v>
      </c>
      <c r="C130" s="127">
        <v>36524</v>
      </c>
      <c r="D130" s="127">
        <v>30912</v>
      </c>
      <c r="E130" s="127">
        <v>30651</v>
      </c>
      <c r="F130" s="75">
        <f>+E130/D130-1</f>
        <v>-8.4433229813664079E-3</v>
      </c>
    </row>
    <row r="131" spans="2:6" x14ac:dyDescent="0.25">
      <c r="B131" s="7" t="s">
        <v>3</v>
      </c>
      <c r="C131" s="128">
        <v>34095</v>
      </c>
      <c r="D131" s="128">
        <v>18883</v>
      </c>
      <c r="E131" s="128">
        <v>25931</v>
      </c>
      <c r="F131" s="76">
        <f t="shared" ref="F131:F141" si="4">+E131/D131-1</f>
        <v>0.373245776624477</v>
      </c>
    </row>
    <row r="132" spans="2:6" x14ac:dyDescent="0.25">
      <c r="B132" s="7" t="s">
        <v>4</v>
      </c>
      <c r="C132" s="128">
        <v>42766</v>
      </c>
      <c r="D132" s="128">
        <v>29002</v>
      </c>
      <c r="E132" s="128">
        <v>27862</v>
      </c>
      <c r="F132" s="76">
        <f t="shared" si="4"/>
        <v>-3.9307633956278898E-2</v>
      </c>
    </row>
    <row r="133" spans="2:6" x14ac:dyDescent="0.25">
      <c r="B133" s="7" t="s">
        <v>5</v>
      </c>
      <c r="C133" s="128">
        <v>66129</v>
      </c>
      <c r="D133" s="128">
        <v>18542</v>
      </c>
      <c r="E133" s="128">
        <v>45202</v>
      </c>
      <c r="F133" s="76">
        <f t="shared" si="4"/>
        <v>1.4378168482364364</v>
      </c>
    </row>
    <row r="134" spans="2:6" x14ac:dyDescent="0.25">
      <c r="B134" s="7" t="s">
        <v>6</v>
      </c>
      <c r="C134" s="128">
        <v>21606</v>
      </c>
      <c r="D134" s="128">
        <v>18840</v>
      </c>
      <c r="E134" s="128">
        <v>201694</v>
      </c>
      <c r="F134" s="76">
        <f t="shared" si="4"/>
        <v>9.7056263269639071</v>
      </c>
    </row>
    <row r="135" spans="2:6" x14ac:dyDescent="0.25">
      <c r="B135" s="7" t="s">
        <v>7</v>
      </c>
      <c r="C135" s="128">
        <v>19145</v>
      </c>
      <c r="D135" s="128">
        <v>14791</v>
      </c>
      <c r="E135" s="128">
        <v>64186</v>
      </c>
      <c r="F135" s="76">
        <f t="shared" si="4"/>
        <v>3.3395307957541744</v>
      </c>
    </row>
    <row r="136" spans="2:6" x14ac:dyDescent="0.25">
      <c r="B136" s="7" t="s">
        <v>8</v>
      </c>
      <c r="C136" s="128">
        <v>5004</v>
      </c>
      <c r="D136" s="128">
        <v>26779</v>
      </c>
      <c r="E136" s="128">
        <v>27673</v>
      </c>
      <c r="F136" s="76">
        <f t="shared" si="4"/>
        <v>3.3384368348332583E-2</v>
      </c>
    </row>
    <row r="137" spans="2:6" x14ac:dyDescent="0.25">
      <c r="B137" s="7" t="s">
        <v>9</v>
      </c>
      <c r="C137" s="128">
        <v>8587</v>
      </c>
      <c r="D137" s="128">
        <v>19737</v>
      </c>
      <c r="E137" s="128">
        <v>4734</v>
      </c>
      <c r="F137" s="76">
        <f t="shared" si="4"/>
        <v>-0.76014591883264937</v>
      </c>
    </row>
    <row r="138" spans="2:6" x14ac:dyDescent="0.25">
      <c r="B138" s="7" t="s">
        <v>10</v>
      </c>
      <c r="C138" s="128">
        <v>6145</v>
      </c>
      <c r="D138" s="128">
        <v>28260</v>
      </c>
      <c r="E138" s="128">
        <v>10003</v>
      </c>
      <c r="F138" s="76">
        <f t="shared" si="4"/>
        <v>-0.64603680113234252</v>
      </c>
    </row>
    <row r="139" spans="2:6" x14ac:dyDescent="0.25">
      <c r="B139" s="7" t="s">
        <v>11</v>
      </c>
      <c r="C139" s="128">
        <v>8079</v>
      </c>
      <c r="D139" s="128">
        <v>33833</v>
      </c>
      <c r="E139" s="128">
        <v>18300</v>
      </c>
      <c r="F139" s="76">
        <f t="shared" si="4"/>
        <v>-0.45910797150710847</v>
      </c>
    </row>
    <row r="140" spans="2:6" x14ac:dyDescent="0.25">
      <c r="B140" s="7" t="s">
        <v>12</v>
      </c>
      <c r="C140" s="128">
        <v>25585</v>
      </c>
      <c r="D140" s="128">
        <v>26497</v>
      </c>
      <c r="E140" s="128">
        <v>34667</v>
      </c>
      <c r="F140" s="76">
        <f t="shared" si="4"/>
        <v>0.30833679284447291</v>
      </c>
    </row>
    <row r="141" spans="2:6" ht="15.75" thickBot="1" x14ac:dyDescent="0.3">
      <c r="B141" s="8" t="s">
        <v>13</v>
      </c>
      <c r="C141" s="129">
        <v>15242</v>
      </c>
      <c r="D141" s="129">
        <v>15517</v>
      </c>
      <c r="E141" s="129">
        <v>13823</v>
      </c>
      <c r="F141" s="77">
        <f t="shared" si="4"/>
        <v>-0.10917058709802152</v>
      </c>
    </row>
    <row r="142" spans="2:6" ht="15.75" thickBot="1" x14ac:dyDescent="0.3">
      <c r="C142" s="149"/>
      <c r="D142" s="149"/>
      <c r="E142" s="149"/>
    </row>
    <row r="143" spans="2:6" x14ac:dyDescent="0.25">
      <c r="B143" s="213" t="s">
        <v>85</v>
      </c>
      <c r="C143" s="153">
        <v>2017</v>
      </c>
      <c r="D143" s="153">
        <v>2018</v>
      </c>
      <c r="E143" s="153">
        <v>2019</v>
      </c>
      <c r="F143" s="155" t="s">
        <v>15</v>
      </c>
    </row>
    <row r="144" spans="2:6" ht="15.75" thickBot="1" x14ac:dyDescent="0.3">
      <c r="B144" s="214"/>
      <c r="C144" s="154"/>
      <c r="D144" s="154"/>
      <c r="E144" s="154"/>
      <c r="F144" s="156"/>
    </row>
    <row r="145" spans="2:6" x14ac:dyDescent="0.25">
      <c r="B145" s="35" t="s">
        <v>80</v>
      </c>
      <c r="C145" s="130">
        <v>353</v>
      </c>
      <c r="D145" s="132">
        <v>309</v>
      </c>
      <c r="E145" s="130">
        <v>360</v>
      </c>
      <c r="F145" s="131">
        <f>+E145/D145-1</f>
        <v>0.16504854368932032</v>
      </c>
    </row>
    <row r="146" spans="2:6" x14ac:dyDescent="0.25">
      <c r="B146" s="7" t="s">
        <v>81</v>
      </c>
      <c r="C146" s="11">
        <v>12</v>
      </c>
      <c r="D146" s="17">
        <v>56</v>
      </c>
      <c r="E146" s="11">
        <v>5</v>
      </c>
      <c r="F146" s="76">
        <f>+E146/D146-1</f>
        <v>-0.9107142857142857</v>
      </c>
    </row>
    <row r="147" spans="2:6" x14ac:dyDescent="0.25">
      <c r="B147" s="7" t="s">
        <v>82</v>
      </c>
      <c r="C147" s="11">
        <v>135</v>
      </c>
      <c r="D147" s="17">
        <v>18066</v>
      </c>
      <c r="E147" s="11">
        <v>600</v>
      </c>
      <c r="F147" s="76">
        <f>+E147/D147-1</f>
        <v>-0.96678844237794748</v>
      </c>
    </row>
    <row r="148" spans="2:6" ht="15.75" thickBot="1" x14ac:dyDescent="0.3">
      <c r="B148" s="8" t="s">
        <v>83</v>
      </c>
      <c r="C148" s="33">
        <v>1334</v>
      </c>
      <c r="D148" s="138">
        <v>1602</v>
      </c>
      <c r="E148" s="33">
        <v>978</v>
      </c>
      <c r="F148" s="77">
        <f>+E148/D148-1</f>
        <v>-0.38951310861423216</v>
      </c>
    </row>
    <row r="149" spans="2:6" ht="15.75" thickBot="1" x14ac:dyDescent="0.3"/>
    <row r="150" spans="2:6" x14ac:dyDescent="0.25">
      <c r="B150" s="213" t="s">
        <v>84</v>
      </c>
      <c r="C150" s="192">
        <v>2017</v>
      </c>
      <c r="D150" s="192">
        <v>2018</v>
      </c>
      <c r="E150" s="153">
        <v>2019</v>
      </c>
      <c r="F150" s="155" t="s">
        <v>15</v>
      </c>
    </row>
    <row r="151" spans="2:6" ht="15.75" thickBot="1" x14ac:dyDescent="0.3">
      <c r="B151" s="214"/>
      <c r="C151" s="193"/>
      <c r="D151" s="193"/>
      <c r="E151" s="154"/>
      <c r="F151" s="156"/>
    </row>
    <row r="152" spans="2:6" x14ac:dyDescent="0.25">
      <c r="B152" s="2" t="s">
        <v>80</v>
      </c>
      <c r="C152" s="16">
        <v>41</v>
      </c>
      <c r="D152" s="16">
        <v>20</v>
      </c>
      <c r="E152" s="16">
        <v>22</v>
      </c>
      <c r="F152" s="75">
        <f>E152/D152-1</f>
        <v>0.10000000000000009</v>
      </c>
    </row>
    <row r="153" spans="2:6" x14ac:dyDescent="0.25">
      <c r="B153" s="7" t="s">
        <v>81</v>
      </c>
      <c r="C153" s="17">
        <v>324</v>
      </c>
      <c r="D153" s="17">
        <v>345</v>
      </c>
      <c r="E153" s="17">
        <v>343</v>
      </c>
      <c r="F153" s="131">
        <f t="shared" ref="F153:F155" si="5">E153/D153-1</f>
        <v>-5.7971014492753659E-3</v>
      </c>
    </row>
    <row r="154" spans="2:6" x14ac:dyDescent="0.25">
      <c r="B154" s="7" t="s">
        <v>94</v>
      </c>
      <c r="C154" s="17">
        <v>261004</v>
      </c>
      <c r="D154" s="17">
        <v>275117</v>
      </c>
      <c r="E154" s="17">
        <v>484151</v>
      </c>
      <c r="F154" s="131">
        <f t="shared" si="5"/>
        <v>0.75980037584009708</v>
      </c>
    </row>
    <row r="155" spans="2:6" ht="15.75" thickBot="1" x14ac:dyDescent="0.3">
      <c r="B155" s="8" t="s">
        <v>93</v>
      </c>
      <c r="C155" s="18">
        <v>27903</v>
      </c>
      <c r="D155" s="18">
        <v>6476</v>
      </c>
      <c r="E155" s="138">
        <v>20575</v>
      </c>
      <c r="F155" s="152">
        <f t="shared" si="5"/>
        <v>2.1771155033971588</v>
      </c>
    </row>
    <row r="156" spans="2:6" x14ac:dyDescent="0.25"/>
    <row r="157" spans="2:6" x14ac:dyDescent="0.25"/>
    <row r="158" spans="2:6" x14ac:dyDescent="0.25"/>
    <row r="159" spans="2:6" x14ac:dyDescent="0.25"/>
    <row r="160" spans="2:6" ht="40.5" customHeight="1" thickBot="1" x14ac:dyDescent="0.3">
      <c r="B160" s="211" t="s">
        <v>90</v>
      </c>
      <c r="C160" s="212"/>
      <c r="D160" s="212"/>
      <c r="E160" s="212"/>
    </row>
    <row r="161" spans="2:9" ht="23.25" customHeight="1" thickBot="1" x14ac:dyDescent="0.3">
      <c r="B161" s="143" t="s">
        <v>86</v>
      </c>
      <c r="C161" s="144" t="s">
        <v>87</v>
      </c>
      <c r="D161" s="144" t="s">
        <v>88</v>
      </c>
      <c r="E161" s="144" t="s">
        <v>111</v>
      </c>
    </row>
    <row r="162" spans="2:9" ht="27.75" customHeight="1" x14ac:dyDescent="0.25">
      <c r="B162" s="134" t="s">
        <v>108</v>
      </c>
      <c r="C162" s="135" t="s">
        <v>110</v>
      </c>
      <c r="D162" s="136">
        <v>100</v>
      </c>
      <c r="E162" s="136" t="s">
        <v>112</v>
      </c>
      <c r="F162" s="139"/>
    </row>
    <row r="163" spans="2:9" ht="23.25" customHeight="1" x14ac:dyDescent="0.25">
      <c r="B163" s="57" t="s">
        <v>108</v>
      </c>
      <c r="C163" s="133" t="s">
        <v>89</v>
      </c>
      <c r="D163" s="34">
        <v>3000</v>
      </c>
      <c r="E163" s="34" t="s">
        <v>113</v>
      </c>
      <c r="F163" s="139"/>
    </row>
    <row r="164" spans="2:9" ht="27.75" customHeight="1" x14ac:dyDescent="0.25">
      <c r="B164" s="57" t="s">
        <v>108</v>
      </c>
      <c r="C164" s="133" t="s">
        <v>89</v>
      </c>
      <c r="D164" s="34">
        <v>3000</v>
      </c>
      <c r="E164" s="34" t="s">
        <v>112</v>
      </c>
    </row>
    <row r="165" spans="2:9" ht="31.5" customHeight="1" x14ac:dyDescent="0.25">
      <c r="B165" s="57" t="s">
        <v>108</v>
      </c>
      <c r="C165" s="133" t="s">
        <v>89</v>
      </c>
      <c r="D165" s="34">
        <v>10000</v>
      </c>
      <c r="E165" s="34" t="s">
        <v>114</v>
      </c>
    </row>
    <row r="166" spans="2:9" ht="29.25" customHeight="1" x14ac:dyDescent="0.25">
      <c r="B166" s="57" t="s">
        <v>109</v>
      </c>
      <c r="C166" s="133" t="s">
        <v>110</v>
      </c>
      <c r="D166" s="34">
        <v>5500</v>
      </c>
      <c r="E166" s="34" t="s">
        <v>115</v>
      </c>
    </row>
    <row r="167" spans="2:9" ht="26.25" customHeight="1" x14ac:dyDescent="0.25">
      <c r="B167" s="57" t="s">
        <v>109</v>
      </c>
      <c r="C167" s="133" t="s">
        <v>110</v>
      </c>
      <c r="D167" s="34">
        <v>5240</v>
      </c>
      <c r="E167" s="34" t="s">
        <v>112</v>
      </c>
    </row>
    <row r="168" spans="2:9" ht="23.25" customHeight="1" x14ac:dyDescent="0.25">
      <c r="B168" s="145" t="s">
        <v>109</v>
      </c>
      <c r="C168" s="146" t="s">
        <v>89</v>
      </c>
      <c r="D168" s="147">
        <v>1250</v>
      </c>
      <c r="E168" s="147" t="s">
        <v>113</v>
      </c>
    </row>
    <row r="169" spans="2:9" x14ac:dyDescent="0.25">
      <c r="B169" s="57" t="s">
        <v>109</v>
      </c>
      <c r="C169" s="133" t="s">
        <v>89</v>
      </c>
      <c r="D169" s="133">
        <v>990</v>
      </c>
      <c r="E169" s="133" t="s">
        <v>112</v>
      </c>
    </row>
    <row r="170" spans="2:9" x14ac:dyDescent="0.25">
      <c r="B170" s="57" t="s">
        <v>109</v>
      </c>
      <c r="C170" s="133" t="s">
        <v>89</v>
      </c>
      <c r="D170" s="133">
        <v>500</v>
      </c>
      <c r="E170" s="133" t="s">
        <v>116</v>
      </c>
      <c r="G170" s="139"/>
      <c r="H170" s="139"/>
      <c r="I170" s="139"/>
    </row>
    <row r="171" spans="2:9" x14ac:dyDescent="0.25">
      <c r="B171" s="133" t="s">
        <v>109</v>
      </c>
      <c r="C171" s="133" t="s">
        <v>89</v>
      </c>
      <c r="D171" s="133">
        <v>8920</v>
      </c>
      <c r="E171" s="133" t="s">
        <v>114</v>
      </c>
      <c r="G171" s="139"/>
      <c r="H171" s="139"/>
      <c r="I171" s="139"/>
    </row>
    <row r="172" spans="2:9" x14ac:dyDescent="0.25"/>
    <row r="173" spans="2:9" x14ac:dyDescent="0.25">
      <c r="D173" s="139" t="s">
        <v>107</v>
      </c>
    </row>
    <row r="174" spans="2:9" x14ac:dyDescent="0.25">
      <c r="D174" s="139" t="s">
        <v>92</v>
      </c>
    </row>
    <row r="175" spans="2:9" x14ac:dyDescent="0.25"/>
    <row r="176" spans="2:9" x14ac:dyDescent="0.25"/>
    <row r="177" x14ac:dyDescent="0.25"/>
  </sheetData>
  <sheetProtection algorithmName="SHA-512" hashValue="BNjtzxHUjzB3eaIBqmWg5m2AKbZo6IUgJwvC13obcy/okxNb/c//zohdp+QEQJ3Ikq2o8m/QFRzGWbsrs8BsYw==" saltValue="4D3n41e4TUV8WtoxkX2PDg==" spinCount="100000" sheet="1" selectLockedCells="1" selectUnlockedCells="1"/>
  <mergeCells count="59">
    <mergeCell ref="B160:E160"/>
    <mergeCell ref="B33:D33"/>
    <mergeCell ref="F150:F151"/>
    <mergeCell ref="E150:E151"/>
    <mergeCell ref="B150:B151"/>
    <mergeCell ref="C150:C151"/>
    <mergeCell ref="D150:D151"/>
    <mergeCell ref="B143:B144"/>
    <mergeCell ref="C143:C144"/>
    <mergeCell ref="D143:D144"/>
    <mergeCell ref="E143:E144"/>
    <mergeCell ref="F143:F144"/>
    <mergeCell ref="B75:F75"/>
    <mergeCell ref="B34:D34"/>
    <mergeCell ref="B35:B36"/>
    <mergeCell ref="C35:C36"/>
    <mergeCell ref="B13:D14"/>
    <mergeCell ref="B15:B16"/>
    <mergeCell ref="C15:C16"/>
    <mergeCell ref="D15:D16"/>
    <mergeCell ref="B17:B19"/>
    <mergeCell ref="D35:D36"/>
    <mergeCell ref="B46:D46"/>
    <mergeCell ref="B47:D47"/>
    <mergeCell ref="B48:B49"/>
    <mergeCell ref="C48:C49"/>
    <mergeCell ref="D48:D49"/>
    <mergeCell ref="B58:D58"/>
    <mergeCell ref="B59:D59"/>
    <mergeCell ref="B60:B61"/>
    <mergeCell ref="C60:C61"/>
    <mergeCell ref="D60:D61"/>
    <mergeCell ref="B76:F76"/>
    <mergeCell ref="B77:B78"/>
    <mergeCell ref="C77:C78"/>
    <mergeCell ref="D77:D78"/>
    <mergeCell ref="E77:E78"/>
    <mergeCell ref="F77:F78"/>
    <mergeCell ref="B92:F92"/>
    <mergeCell ref="B93:F93"/>
    <mergeCell ref="B94:B95"/>
    <mergeCell ref="C94:C95"/>
    <mergeCell ref="D94:D95"/>
    <mergeCell ref="E94:E95"/>
    <mergeCell ref="F94:F95"/>
    <mergeCell ref="B109:F109"/>
    <mergeCell ref="B110:F110"/>
    <mergeCell ref="B111:B112"/>
    <mergeCell ref="C111:C112"/>
    <mergeCell ref="D111:D112"/>
    <mergeCell ref="E111:E112"/>
    <mergeCell ref="F111:F112"/>
    <mergeCell ref="B126:F126"/>
    <mergeCell ref="B127:F127"/>
    <mergeCell ref="B128:B129"/>
    <mergeCell ref="C128:C129"/>
    <mergeCell ref="D128:D129"/>
    <mergeCell ref="E128:E129"/>
    <mergeCell ref="F128:F1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showGridLines="0" showRowColHeaders="0" workbookViewId="0"/>
  </sheetViews>
  <sheetFormatPr baseColWidth="10" defaultColWidth="0" defaultRowHeight="15" zeroHeight="1" x14ac:dyDescent="0.25"/>
  <cols>
    <col min="1" max="1" width="11.42578125" style="28" customWidth="1"/>
    <col min="2" max="2" width="10.5703125" style="28" bestFit="1" customWidth="1"/>
    <col min="3" max="3" width="77" style="28" bestFit="1" customWidth="1"/>
    <col min="4" max="4" width="11.42578125" style="28" customWidth="1"/>
    <col min="5" max="16384" width="11.42578125" style="28" hidden="1"/>
  </cols>
  <sheetData>
    <row r="1" spans="1:4" s="27" customFormat="1" x14ac:dyDescent="0.25">
      <c r="A1" s="26"/>
      <c r="B1" s="26"/>
      <c r="C1" s="26"/>
      <c r="D1" s="26"/>
    </row>
    <row r="2" spans="1:4" s="27" customFormat="1" x14ac:dyDescent="0.25">
      <c r="A2" s="26"/>
      <c r="B2" s="26"/>
      <c r="C2" s="26"/>
      <c r="D2" s="26"/>
    </row>
    <row r="3" spans="1:4" s="27" customFormat="1" x14ac:dyDescent="0.25">
      <c r="A3" s="26"/>
      <c r="B3" s="26"/>
      <c r="C3" s="26"/>
      <c r="D3" s="26"/>
    </row>
    <row r="4" spans="1:4" s="27" customFormat="1" x14ac:dyDescent="0.25">
      <c r="A4" s="26"/>
      <c r="B4" s="26"/>
      <c r="C4" s="26"/>
      <c r="D4" s="26"/>
    </row>
    <row r="5" spans="1:4" s="27" customFormat="1" x14ac:dyDescent="0.25">
      <c r="A5" s="26"/>
      <c r="B5" s="26"/>
      <c r="C5" s="26"/>
      <c r="D5" s="26"/>
    </row>
    <row r="6" spans="1:4" s="27" customFormat="1" x14ac:dyDescent="0.25">
      <c r="A6" s="26"/>
      <c r="B6" s="26"/>
      <c r="C6" s="26"/>
      <c r="D6" s="26"/>
    </row>
    <row r="7" spans="1:4" s="27" customFormat="1" x14ac:dyDescent="0.25">
      <c r="A7" s="26"/>
      <c r="B7" s="26"/>
      <c r="C7" s="26"/>
      <c r="D7" s="26"/>
    </row>
    <row r="8" spans="1:4" s="27" customFormat="1" x14ac:dyDescent="0.25">
      <c r="A8" s="26"/>
      <c r="B8" s="26"/>
      <c r="C8" s="26"/>
      <c r="D8" s="26"/>
    </row>
    <row r="9" spans="1:4" s="27" customFormat="1" x14ac:dyDescent="0.25">
      <c r="A9" s="26"/>
      <c r="B9" s="26"/>
      <c r="C9" s="26"/>
      <c r="D9" s="26"/>
    </row>
    <row r="10" spans="1:4" s="27" customFormat="1" x14ac:dyDescent="0.25">
      <c r="A10" s="26"/>
      <c r="B10" s="26"/>
      <c r="C10" s="26"/>
      <c r="D10" s="26"/>
    </row>
    <row r="11" spans="1:4" s="27" customFormat="1" x14ac:dyDescent="0.25">
      <c r="A11" s="26"/>
      <c r="B11" s="26"/>
      <c r="C11" s="26"/>
      <c r="D11" s="26"/>
    </row>
    <row r="12" spans="1:4" s="27" customFormat="1" x14ac:dyDescent="0.25">
      <c r="A12" s="26"/>
      <c r="B12" s="29" t="s">
        <v>19</v>
      </c>
      <c r="C12" s="30" t="s">
        <v>20</v>
      </c>
      <c r="D12" s="26"/>
    </row>
    <row r="13" spans="1:4" s="27" customFormat="1" x14ac:dyDescent="0.25">
      <c r="A13" s="26"/>
      <c r="B13" s="29" t="s">
        <v>21</v>
      </c>
      <c r="C13" s="31" t="s">
        <v>22</v>
      </c>
      <c r="D13" s="26"/>
    </row>
    <row r="14" spans="1:4" s="27" customFormat="1" x14ac:dyDescent="0.25">
      <c r="A14" s="26"/>
      <c r="B14" s="29" t="s">
        <v>23</v>
      </c>
      <c r="C14" s="30" t="s">
        <v>24</v>
      </c>
      <c r="D14" s="26"/>
    </row>
    <row r="15" spans="1:4" s="27" customFormat="1" x14ac:dyDescent="0.25">
      <c r="A15" s="26"/>
      <c r="B15" s="29" t="s">
        <v>25</v>
      </c>
      <c r="C15" s="30" t="s">
        <v>26</v>
      </c>
      <c r="D15" s="26"/>
    </row>
    <row r="16" spans="1:4" s="27" customFormat="1" x14ac:dyDescent="0.25">
      <c r="A16" s="26"/>
      <c r="B16" s="29" t="s">
        <v>27</v>
      </c>
      <c r="C16" s="30" t="s">
        <v>28</v>
      </c>
      <c r="D16" s="26"/>
    </row>
    <row r="17" spans="1:4" s="27" customFormat="1" x14ac:dyDescent="0.25">
      <c r="A17" s="26"/>
      <c r="B17" s="29" t="s">
        <v>29</v>
      </c>
      <c r="C17" s="30" t="s">
        <v>30</v>
      </c>
      <c r="D17" s="26"/>
    </row>
    <row r="18" spans="1:4" s="27" customFormat="1" ht="30" x14ac:dyDescent="0.25">
      <c r="A18" s="26"/>
      <c r="B18" s="137" t="s">
        <v>31</v>
      </c>
      <c r="C18" s="32" t="s">
        <v>32</v>
      </c>
      <c r="D18" s="26"/>
    </row>
    <row r="19" spans="1:4" s="27" customFormat="1" x14ac:dyDescent="0.25">
      <c r="A19" s="26"/>
      <c r="B19" s="29" t="s">
        <v>33</v>
      </c>
      <c r="C19" s="30" t="s">
        <v>34</v>
      </c>
      <c r="D19" s="26"/>
    </row>
    <row r="20" spans="1:4" s="27" customFormat="1" x14ac:dyDescent="0.25">
      <c r="A20" s="26"/>
      <c r="B20" s="29" t="s">
        <v>35</v>
      </c>
      <c r="C20" s="30" t="s">
        <v>36</v>
      </c>
      <c r="D20" s="26"/>
    </row>
    <row r="21" spans="1:4" s="27" customFormat="1" x14ac:dyDescent="0.25">
      <c r="A21" s="26"/>
      <c r="B21" s="29" t="s">
        <v>37</v>
      </c>
      <c r="C21" s="30" t="s">
        <v>38</v>
      </c>
      <c r="D21" s="26"/>
    </row>
    <row r="22" spans="1:4" s="27" customFormat="1" x14ac:dyDescent="0.25">
      <c r="A22" s="26"/>
      <c r="B22" s="26"/>
      <c r="C22" s="26"/>
      <c r="D22" s="26"/>
    </row>
  </sheetData>
  <sheetProtection selectLockedCells="1" selectUnlockedCells="1"/>
  <hyperlinks>
    <hyperlink ref="C13" location="Hoja1!A1" display="Promedio de las cantidades de energía negociadas durante cada mes del año" xr:uid="{00000000-0004-0000-0100-000000000000}"/>
    <hyperlink ref="C14" location="Hoja2!A1" display="Promedio de las cantidades de energía negociadas diariamente " xr:uid="{00000000-0004-0000-0100-000001000000}"/>
    <hyperlink ref="C15" location="Hoja5!A1" display="Cantidad total de energía negociada durante el año" xr:uid="{00000000-0004-0000-0100-000002000000}"/>
    <hyperlink ref="C16" location="Hoja6!A1" display="Cantidad total de energía negociada durante cada mes del año " xr:uid="{00000000-0004-0000-0100-000003000000}"/>
    <hyperlink ref="C17" location="Hoja8!A1" display="Precio promedio, ponderado por cantidades, de la energía negociada durante el año " xr:uid="{00000000-0004-0000-0100-000004000000}"/>
    <hyperlink ref="C18" location="Hoja9!A1" display="Precio promedio, ponderado por cantidades, de la energía negociada durante cada mes del año" xr:uid="{00000000-0004-0000-0100-000005000000}"/>
    <hyperlink ref="C19" location="Hoja10!A1" display="Número de negociaciones durante el año" xr:uid="{00000000-0004-0000-0100-000006000000}"/>
    <hyperlink ref="C20" location="Hoja12!A1" display="Número promedio de negociaciones diarias" xr:uid="{00000000-0004-0000-0100-000007000000}"/>
    <hyperlink ref="C21" location="Hoja13!A1" display="Índices de mercado " xr:uid="{00000000-0004-0000-0100-000008000000}"/>
    <hyperlink ref="C12" location="Hoja7!A1" display="Aspectos regulatorios - Disclaimers" xr:uid="{00000000-0004-0000-0100-000009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8"/>
  <sheetViews>
    <sheetView showGridLines="0" showRowColHeaders="0" workbookViewId="0"/>
  </sheetViews>
  <sheetFormatPr baseColWidth="10" defaultColWidth="0" defaultRowHeight="15" zeroHeight="1" x14ac:dyDescent="0.25"/>
  <cols>
    <col min="1" max="11" width="11.42578125" style="1" customWidth="1"/>
    <col min="12" max="16384" width="11.42578125"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sheetData>
  <sheetProtection algorithmName="SHA-512" hashValue="2Kt2gXPO5/xJYFtjvnEMhOfALz5Jwaamvy03d1wOJTmiOyns8Zgiu1v8d21n07nxNINPqf953X9MeYRU18r7Bw==" saltValue="TJr29opRHd7Tj8o383RMYw==" spinCount="100000"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8"/>
  <sheetViews>
    <sheetView showGridLines="0" showRowColHeaders="0" zoomScale="70" zoomScaleNormal="70" workbookViewId="0"/>
  </sheetViews>
  <sheetFormatPr baseColWidth="10" defaultColWidth="0" defaultRowHeight="15" zeroHeight="1" x14ac:dyDescent="0.25"/>
  <cols>
    <col min="1" max="5" width="11.42578125" style="1" customWidth="1"/>
    <col min="6" max="6" width="15.42578125" style="1" customWidth="1"/>
    <col min="7" max="7" width="23.42578125" style="1" customWidth="1"/>
    <col min="8" max="12" width="11.42578125" style="1" customWidth="1"/>
    <col min="13" max="13" width="15.42578125" style="1" customWidth="1"/>
    <col min="14" max="14" width="23" style="1" customWidth="1"/>
    <col min="15" max="19" width="11.42578125" style="1" customWidth="1"/>
    <col min="20" max="20" width="15.42578125" style="1" customWidth="1"/>
    <col min="21" max="21" width="23.5703125" style="1" customWidth="1"/>
    <col min="22" max="22" width="11.42578125" style="1" customWidth="1"/>
    <col min="23" max="16384" width="11.42578125"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21" x14ac:dyDescent="0.25"/>
    <row r="18" spans="2:21" x14ac:dyDescent="0.25"/>
    <row r="19" spans="2:21" ht="15.75" thickBot="1" x14ac:dyDescent="0.3"/>
    <row r="20" spans="2:21" ht="15" customHeight="1" x14ac:dyDescent="0.25">
      <c r="B20" s="157" t="s">
        <v>0</v>
      </c>
      <c r="C20" s="158"/>
      <c r="D20" s="158"/>
      <c r="E20" s="158"/>
      <c r="F20" s="158"/>
      <c r="G20" s="159"/>
      <c r="H20" s="19"/>
      <c r="I20" s="157" t="s">
        <v>14</v>
      </c>
      <c r="J20" s="158"/>
      <c r="K20" s="158"/>
      <c r="L20" s="158"/>
      <c r="M20" s="158"/>
      <c r="N20" s="159"/>
      <c r="O20" s="19"/>
      <c r="P20" s="157" t="s">
        <v>18</v>
      </c>
      <c r="Q20" s="158"/>
      <c r="R20" s="158"/>
      <c r="S20" s="158"/>
      <c r="T20" s="158"/>
      <c r="U20" s="159"/>
    </row>
    <row r="21" spans="2:21" ht="15.75" customHeight="1" thickBot="1" x14ac:dyDescent="0.3">
      <c r="B21" s="160" t="s">
        <v>17</v>
      </c>
      <c r="C21" s="161"/>
      <c r="D21" s="161"/>
      <c r="E21" s="161"/>
      <c r="F21" s="161"/>
      <c r="G21" s="162"/>
      <c r="H21" s="19"/>
      <c r="I21" s="160" t="s">
        <v>17</v>
      </c>
      <c r="J21" s="161"/>
      <c r="K21" s="161"/>
      <c r="L21" s="161"/>
      <c r="M21" s="161"/>
      <c r="N21" s="162"/>
      <c r="O21" s="19"/>
      <c r="P21" s="160" t="s">
        <v>17</v>
      </c>
      <c r="Q21" s="161"/>
      <c r="R21" s="161"/>
      <c r="S21" s="161"/>
      <c r="T21" s="161"/>
      <c r="U21" s="162"/>
    </row>
    <row r="22" spans="2:21" x14ac:dyDescent="0.25">
      <c r="B22" s="163" t="s">
        <v>1</v>
      </c>
      <c r="C22" s="165">
        <v>2017</v>
      </c>
      <c r="D22" s="165">
        <v>2018</v>
      </c>
      <c r="E22" s="165">
        <v>2019</v>
      </c>
      <c r="F22" s="153" t="s">
        <v>15</v>
      </c>
      <c r="G22" s="155" t="s">
        <v>16</v>
      </c>
      <c r="H22" s="19"/>
      <c r="I22" s="163" t="s">
        <v>1</v>
      </c>
      <c r="J22" s="165">
        <v>2017</v>
      </c>
      <c r="K22" s="165">
        <v>2018</v>
      </c>
      <c r="L22" s="165">
        <v>2019</v>
      </c>
      <c r="M22" s="153" t="s">
        <v>15</v>
      </c>
      <c r="N22" s="155" t="s">
        <v>16</v>
      </c>
      <c r="O22" s="19"/>
      <c r="P22" s="163" t="s">
        <v>1</v>
      </c>
      <c r="Q22" s="165">
        <v>2017</v>
      </c>
      <c r="R22" s="165">
        <v>2018</v>
      </c>
      <c r="S22" s="165">
        <v>2019</v>
      </c>
      <c r="T22" s="153" t="s">
        <v>15</v>
      </c>
      <c r="U22" s="155" t="s">
        <v>16</v>
      </c>
    </row>
    <row r="23" spans="2:21" ht="15.75" thickBot="1" x14ac:dyDescent="0.3">
      <c r="B23" s="164"/>
      <c r="C23" s="166"/>
      <c r="D23" s="166"/>
      <c r="E23" s="166"/>
      <c r="F23" s="154"/>
      <c r="G23" s="156"/>
      <c r="H23" s="19"/>
      <c r="I23" s="164"/>
      <c r="J23" s="166"/>
      <c r="K23" s="166"/>
      <c r="L23" s="166"/>
      <c r="M23" s="154"/>
      <c r="N23" s="156"/>
      <c r="O23" s="19"/>
      <c r="P23" s="168"/>
      <c r="Q23" s="169"/>
      <c r="R23" s="169"/>
      <c r="S23" s="169"/>
      <c r="T23" s="154"/>
      <c r="U23" s="156"/>
    </row>
    <row r="24" spans="2:21" x14ac:dyDescent="0.25">
      <c r="B24" s="20" t="s">
        <v>2</v>
      </c>
      <c r="C24" s="3">
        <v>15483.47</v>
      </c>
      <c r="D24" s="3">
        <v>4729.41</v>
      </c>
      <c r="E24" s="3">
        <v>4739.04</v>
      </c>
      <c r="F24" s="83">
        <f t="shared" ref="F24:F35" si="0">+E24/D24-1</f>
        <v>2.0361947896250232E-3</v>
      </c>
      <c r="G24" s="5">
        <f>+((F24-AVERAGE($F$24:$F$35))/STDEV($F$24:$F$35))</f>
        <v>-0.61461934454626754</v>
      </c>
      <c r="H24" s="19"/>
      <c r="I24" s="20" t="s">
        <v>2</v>
      </c>
      <c r="J24" s="3">
        <v>839.36</v>
      </c>
      <c r="K24" s="3">
        <v>2560.11</v>
      </c>
      <c r="L24" s="3">
        <v>2653.72</v>
      </c>
      <c r="M24" s="82">
        <f t="shared" ref="M24:M35" si="1">+L24/K24-1</f>
        <v>3.65648351047414E-2</v>
      </c>
      <c r="N24" s="5">
        <f>+((M24-AVERAGE($M$24:$M$35))/STDEV($M$24:$M$35))</f>
        <v>-0.64389721979106063</v>
      </c>
      <c r="O24" s="19"/>
      <c r="P24" s="20" t="s">
        <v>2</v>
      </c>
      <c r="Q24" s="16">
        <v>3878.43</v>
      </c>
      <c r="R24" s="16">
        <v>3738.3</v>
      </c>
      <c r="S24" s="16">
        <v>5455.76</v>
      </c>
      <c r="T24" s="82">
        <f>+S24/R24-1</f>
        <v>0.45942273225797825</v>
      </c>
      <c r="U24" s="21">
        <f>+((T24-AVERAGE($T$24:$T$35))/STDEV($T$24:$T$35))</f>
        <v>0.3344315730192613</v>
      </c>
    </row>
    <row r="25" spans="2:21" x14ac:dyDescent="0.25">
      <c r="B25" s="22" t="s">
        <v>3</v>
      </c>
      <c r="C25" s="6">
        <v>8322.5</v>
      </c>
      <c r="D25" s="6">
        <v>5005</v>
      </c>
      <c r="E25" s="6">
        <v>4735.5</v>
      </c>
      <c r="F25" s="83">
        <f t="shared" si="0"/>
        <v>-5.3846153846153877E-2</v>
      </c>
      <c r="G25" s="10">
        <f t="shared" ref="G25:G35" si="2">+((F25-AVERAGE($F$24:$F$35))/STDEV($F$24:$F$35))</f>
        <v>-0.67509640497390089</v>
      </c>
      <c r="H25" s="19"/>
      <c r="I25" s="22" t="s">
        <v>3</v>
      </c>
      <c r="J25" s="6">
        <v>1412.66</v>
      </c>
      <c r="K25" s="6">
        <v>1790.03</v>
      </c>
      <c r="L25" s="6">
        <v>2954.07</v>
      </c>
      <c r="M25" s="83">
        <f t="shared" si="1"/>
        <v>0.65029077724954343</v>
      </c>
      <c r="N25" s="14">
        <f t="shared" ref="N25:N35" si="3">+((M25-AVERAGE($M$24:$M$35))/STDEV($M$24:$M$35))</f>
        <v>0.57069816958973352</v>
      </c>
      <c r="O25" s="19"/>
      <c r="P25" s="22" t="s">
        <v>3</v>
      </c>
      <c r="Q25" s="17">
        <v>6171.65</v>
      </c>
      <c r="R25" s="17">
        <v>4923.5200000000004</v>
      </c>
      <c r="S25" s="17">
        <v>5030.51</v>
      </c>
      <c r="T25" s="83">
        <f>+S25/R25-1</f>
        <v>2.1730388015078539E-2</v>
      </c>
      <c r="U25" s="23">
        <f t="shared" ref="U25:U35" si="4">+((T25-AVERAGE($T$24:$T$35))/STDEV($T$24:$T$35))</f>
        <v>-0.47239833531932118</v>
      </c>
    </row>
    <row r="26" spans="2:21" x14ac:dyDescent="0.25">
      <c r="B26" s="22" t="s">
        <v>4</v>
      </c>
      <c r="C26" s="6">
        <v>3915.08</v>
      </c>
      <c r="D26" s="6">
        <v>5297.53</v>
      </c>
      <c r="E26" s="6">
        <v>5194.22</v>
      </c>
      <c r="F26" s="83">
        <f t="shared" si="0"/>
        <v>-1.9501541284334345E-2</v>
      </c>
      <c r="G26" s="10">
        <f t="shared" si="2"/>
        <v>-0.63792793836555639</v>
      </c>
      <c r="H26" s="19"/>
      <c r="I26" s="22" t="s">
        <v>4</v>
      </c>
      <c r="J26" s="6">
        <v>1280.76</v>
      </c>
      <c r="K26" s="6">
        <v>1645.57</v>
      </c>
      <c r="L26" s="6">
        <v>1998.67</v>
      </c>
      <c r="M26" s="83">
        <f t="shared" si="1"/>
        <v>0.21457610432859142</v>
      </c>
      <c r="N26" s="14">
        <f t="shared" si="3"/>
        <v>-0.29160370894237192</v>
      </c>
      <c r="O26" s="19"/>
      <c r="P26" s="22" t="s">
        <v>4</v>
      </c>
      <c r="Q26" s="17">
        <v>6364.69</v>
      </c>
      <c r="R26" s="17">
        <v>2922.21</v>
      </c>
      <c r="S26" s="17">
        <v>4455.99</v>
      </c>
      <c r="T26" s="83">
        <f t="shared" ref="T26:T35" si="5">+S26/R26-1</f>
        <v>0.52486987588161016</v>
      </c>
      <c r="U26" s="23">
        <f t="shared" si="4"/>
        <v>0.45507501946157036</v>
      </c>
    </row>
    <row r="27" spans="2:21" x14ac:dyDescent="0.25">
      <c r="B27" s="22" t="s">
        <v>5</v>
      </c>
      <c r="C27" s="6">
        <v>2400</v>
      </c>
      <c r="D27" s="6">
        <v>4678.8100000000004</v>
      </c>
      <c r="E27" s="6">
        <v>7651.65</v>
      </c>
      <c r="F27" s="83">
        <f t="shared" si="0"/>
        <v>0.63538378348340685</v>
      </c>
      <c r="G27" s="10">
        <f t="shared" si="2"/>
        <v>7.080282055947934E-2</v>
      </c>
      <c r="H27" s="19"/>
      <c r="I27" s="22" t="s">
        <v>5</v>
      </c>
      <c r="J27" s="6">
        <v>634.42999999999995</v>
      </c>
      <c r="K27" s="6">
        <v>1477.16</v>
      </c>
      <c r="L27" s="6">
        <v>2635.83</v>
      </c>
      <c r="M27" s="83">
        <f t="shared" si="1"/>
        <v>0.78439031655338609</v>
      </c>
      <c r="N27" s="14">
        <f t="shared" si="3"/>
        <v>0.8360880952417713</v>
      </c>
      <c r="O27" s="19"/>
      <c r="P27" s="22" t="s">
        <v>5</v>
      </c>
      <c r="Q27" s="17">
        <v>6837.53</v>
      </c>
      <c r="R27" s="17">
        <v>2931.34</v>
      </c>
      <c r="S27" s="17">
        <v>6241.03</v>
      </c>
      <c r="T27" s="83">
        <f t="shared" si="5"/>
        <v>1.129070663928442</v>
      </c>
      <c r="U27" s="23">
        <f t="shared" si="4"/>
        <v>1.5688419675245024</v>
      </c>
    </row>
    <row r="28" spans="2:21" x14ac:dyDescent="0.25">
      <c r="B28" s="22" t="s">
        <v>6</v>
      </c>
      <c r="C28" s="6">
        <v>3358.33</v>
      </c>
      <c r="D28" s="6">
        <v>3347.53</v>
      </c>
      <c r="E28" s="6">
        <v>4208.38</v>
      </c>
      <c r="F28" s="83">
        <f t="shared" si="0"/>
        <v>0.2571597565966548</v>
      </c>
      <c r="G28" s="10">
        <f t="shared" si="2"/>
        <v>-0.33851922634117387</v>
      </c>
      <c r="H28" s="19"/>
      <c r="I28" s="22" t="s">
        <v>6</v>
      </c>
      <c r="J28" s="6">
        <v>1231.9100000000001</v>
      </c>
      <c r="K28" s="6">
        <v>1893.66</v>
      </c>
      <c r="L28" s="6">
        <v>2233.77</v>
      </c>
      <c r="M28" s="83">
        <f t="shared" si="1"/>
        <v>0.17960457526694329</v>
      </c>
      <c r="N28" s="14">
        <f t="shared" si="3"/>
        <v>-0.36081417413703443</v>
      </c>
      <c r="O28" s="19"/>
      <c r="P28" s="22" t="s">
        <v>6</v>
      </c>
      <c r="Q28" s="17">
        <v>6430.08</v>
      </c>
      <c r="R28" s="17">
        <v>4722.58</v>
      </c>
      <c r="S28" s="17">
        <v>3731.56</v>
      </c>
      <c r="T28" s="83">
        <f t="shared" si="5"/>
        <v>-0.20984715981518576</v>
      </c>
      <c r="U28" s="23">
        <f t="shared" si="4"/>
        <v>-0.89928195379421028</v>
      </c>
    </row>
    <row r="29" spans="2:21" x14ac:dyDescent="0.25">
      <c r="B29" s="22" t="s">
        <v>7</v>
      </c>
      <c r="C29" s="6">
        <v>2623.03</v>
      </c>
      <c r="D29" s="6">
        <v>5695.6</v>
      </c>
      <c r="E29" s="6">
        <v>4193.1499999999996</v>
      </c>
      <c r="F29" s="83">
        <f t="shared" si="0"/>
        <v>-0.26379134770700197</v>
      </c>
      <c r="G29" s="10">
        <f t="shared" si="2"/>
        <v>-0.90230353720034595</v>
      </c>
      <c r="H29" s="19"/>
      <c r="I29" s="22" t="s">
        <v>7</v>
      </c>
      <c r="J29" s="6">
        <v>1292.78</v>
      </c>
      <c r="K29" s="6">
        <v>1333.83</v>
      </c>
      <c r="L29" s="6">
        <v>2849.38</v>
      </c>
      <c r="M29" s="83">
        <f t="shared" si="1"/>
        <v>1.1362392508790475</v>
      </c>
      <c r="N29" s="14">
        <f t="shared" si="3"/>
        <v>1.5324153384686261</v>
      </c>
      <c r="O29" s="19"/>
      <c r="P29" s="22" t="s">
        <v>7</v>
      </c>
      <c r="Q29" s="17">
        <v>4638.7299999999996</v>
      </c>
      <c r="R29" s="17">
        <v>5167.46</v>
      </c>
      <c r="S29" s="17">
        <v>3386.67</v>
      </c>
      <c r="T29" s="83">
        <f t="shared" si="5"/>
        <v>-0.3446161170091302</v>
      </c>
      <c r="U29" s="23">
        <f t="shared" si="4"/>
        <v>-1.1477113056206913</v>
      </c>
    </row>
    <row r="30" spans="2:21" x14ac:dyDescent="0.25">
      <c r="B30" s="22" t="s">
        <v>8</v>
      </c>
      <c r="C30" s="6">
        <v>3585.5</v>
      </c>
      <c r="D30" s="6">
        <v>6521.5</v>
      </c>
      <c r="E30" s="6">
        <v>4183.16</v>
      </c>
      <c r="F30" s="83">
        <f t="shared" si="0"/>
        <v>-0.35855861381583998</v>
      </c>
      <c r="G30" s="10">
        <f t="shared" si="2"/>
        <v>-1.0048626783055279</v>
      </c>
      <c r="H30" s="19"/>
      <c r="I30" s="22" t="s">
        <v>8</v>
      </c>
      <c r="J30" s="6">
        <v>1098.6099999999999</v>
      </c>
      <c r="K30" s="6">
        <v>1823.63</v>
      </c>
      <c r="L30" s="6">
        <v>3147.43</v>
      </c>
      <c r="M30" s="83">
        <f t="shared" si="1"/>
        <v>0.72591479631284828</v>
      </c>
      <c r="N30" s="14">
        <f t="shared" si="3"/>
        <v>0.7203620155724143</v>
      </c>
      <c r="O30" s="19"/>
      <c r="P30" s="22" t="s">
        <v>8</v>
      </c>
      <c r="Q30" s="17">
        <v>3399.06</v>
      </c>
      <c r="R30" s="17">
        <v>3284.82</v>
      </c>
      <c r="S30" s="17">
        <v>5090.34</v>
      </c>
      <c r="T30" s="83">
        <f t="shared" si="5"/>
        <v>0.5496556888961952</v>
      </c>
      <c r="U30" s="23">
        <f t="shared" si="4"/>
        <v>0.5007644986258597</v>
      </c>
    </row>
    <row r="31" spans="2:21" x14ac:dyDescent="0.25">
      <c r="B31" s="22" t="s">
        <v>9</v>
      </c>
      <c r="C31" s="6">
        <v>3398.37</v>
      </c>
      <c r="D31" s="6">
        <v>4810.0600000000004</v>
      </c>
      <c r="E31" s="6">
        <v>10076.950000000001</v>
      </c>
      <c r="F31" s="83">
        <f t="shared" si="0"/>
        <v>1.094973867269847</v>
      </c>
      <c r="G31" s="10">
        <f t="shared" si="2"/>
        <v>0.5681809363263961</v>
      </c>
      <c r="H31" s="19"/>
      <c r="I31" s="22" t="s">
        <v>9</v>
      </c>
      <c r="J31" s="6">
        <v>1060.3499999999999</v>
      </c>
      <c r="K31" s="6">
        <v>1822.61</v>
      </c>
      <c r="L31" s="6">
        <v>3713.31</v>
      </c>
      <c r="M31" s="83">
        <f t="shared" si="1"/>
        <v>1.0373585133407586</v>
      </c>
      <c r="N31" s="14">
        <f t="shared" si="3"/>
        <v>1.3367252434844357</v>
      </c>
      <c r="O31" s="19"/>
      <c r="P31" s="22" t="s">
        <v>9</v>
      </c>
      <c r="Q31" s="17">
        <v>4786.3999999999996</v>
      </c>
      <c r="R31" s="17">
        <v>4635.78</v>
      </c>
      <c r="S31" s="17">
        <v>8214.85</v>
      </c>
      <c r="T31" s="83">
        <f t="shared" si="5"/>
        <v>0.77205346241624939</v>
      </c>
      <c r="U31" s="23">
        <f t="shared" si="4"/>
        <v>0.91072637615029384</v>
      </c>
    </row>
    <row r="32" spans="2:21" x14ac:dyDescent="0.25">
      <c r="B32" s="22" t="s">
        <v>10</v>
      </c>
      <c r="C32" s="6">
        <v>4257.6000000000004</v>
      </c>
      <c r="D32" s="6">
        <v>5229.62</v>
      </c>
      <c r="E32" s="6">
        <v>12383.25</v>
      </c>
      <c r="F32" s="83">
        <f t="shared" si="0"/>
        <v>1.3679062723486601</v>
      </c>
      <c r="G32" s="10">
        <f t="shared" si="2"/>
        <v>0.86355416163930954</v>
      </c>
      <c r="H32" s="19"/>
      <c r="I32" s="22" t="s">
        <v>10</v>
      </c>
      <c r="J32" s="6">
        <v>1197.81</v>
      </c>
      <c r="K32" s="6">
        <v>1672.26</v>
      </c>
      <c r="L32" s="6">
        <v>2224.4</v>
      </c>
      <c r="M32" s="83">
        <f t="shared" si="1"/>
        <v>0.33017592958032838</v>
      </c>
      <c r="N32" s="14">
        <f t="shared" si="3"/>
        <v>-6.2825674444919197E-2</v>
      </c>
      <c r="O32" s="19"/>
      <c r="P32" s="22" t="s">
        <v>10</v>
      </c>
      <c r="Q32" s="17">
        <v>4809.83</v>
      </c>
      <c r="R32" s="17">
        <v>2823.03</v>
      </c>
      <c r="S32" s="17">
        <v>5710.66</v>
      </c>
      <c r="T32" s="83">
        <f t="shared" si="5"/>
        <v>1.0228832141351667</v>
      </c>
      <c r="U32" s="23">
        <f t="shared" si="4"/>
        <v>1.3730989724497011</v>
      </c>
    </row>
    <row r="33" spans="2:21" x14ac:dyDescent="0.25">
      <c r="B33" s="22" t="s">
        <v>11</v>
      </c>
      <c r="C33" s="6">
        <v>6618.33</v>
      </c>
      <c r="D33" s="6">
        <v>6265.5</v>
      </c>
      <c r="E33" s="6">
        <v>12672.21</v>
      </c>
      <c r="F33" s="83">
        <f t="shared" si="0"/>
        <v>1.0225377064879098</v>
      </c>
      <c r="G33" s="10">
        <f t="shared" si="2"/>
        <v>0.48978899003747062</v>
      </c>
      <c r="H33" s="19"/>
      <c r="I33" s="22" t="s">
        <v>11</v>
      </c>
      <c r="J33" s="6">
        <v>1349.21</v>
      </c>
      <c r="K33" s="6">
        <v>1815.04</v>
      </c>
      <c r="L33" s="6">
        <v>1714.03</v>
      </c>
      <c r="M33" s="83">
        <f t="shared" si="1"/>
        <v>-5.565166607898453E-2</v>
      </c>
      <c r="N33" s="14">
        <f t="shared" si="3"/>
        <v>-0.82639844626871783</v>
      </c>
      <c r="O33" s="19"/>
      <c r="P33" s="22" t="s">
        <v>11</v>
      </c>
      <c r="Q33" s="17">
        <v>5028.29</v>
      </c>
      <c r="R33" s="17">
        <v>4168.6899999999996</v>
      </c>
      <c r="S33" s="17">
        <v>4553.21</v>
      </c>
      <c r="T33" s="83">
        <f t="shared" si="5"/>
        <v>9.2240008251992966E-2</v>
      </c>
      <c r="U33" s="23">
        <f t="shared" si="4"/>
        <v>-0.34242286012305656</v>
      </c>
    </row>
    <row r="34" spans="2:21" x14ac:dyDescent="0.25">
      <c r="B34" s="22" t="s">
        <v>12</v>
      </c>
      <c r="C34" s="6">
        <v>3024.29</v>
      </c>
      <c r="D34" s="6">
        <v>4633.9799999999996</v>
      </c>
      <c r="E34" s="6">
        <v>5792.04</v>
      </c>
      <c r="F34" s="83">
        <f t="shared" si="0"/>
        <v>0.24990612820944436</v>
      </c>
      <c r="G34" s="10">
        <f t="shared" si="2"/>
        <v>-0.34636925650279199</v>
      </c>
      <c r="H34" s="19"/>
      <c r="I34" s="22" t="s">
        <v>12</v>
      </c>
      <c r="J34" s="6">
        <v>2257.48</v>
      </c>
      <c r="K34" s="6">
        <v>2404.5500000000002</v>
      </c>
      <c r="L34" s="6">
        <v>1767.56</v>
      </c>
      <c r="M34" s="83">
        <f t="shared" si="1"/>
        <v>-0.26491027427169334</v>
      </c>
      <c r="N34" s="14">
        <f t="shared" si="3"/>
        <v>-1.240532057454961</v>
      </c>
      <c r="O34" s="19"/>
      <c r="P34" s="22" t="s">
        <v>12</v>
      </c>
      <c r="Q34" s="17">
        <v>5287.68</v>
      </c>
      <c r="R34" s="17">
        <v>7422.08</v>
      </c>
      <c r="S34" s="17">
        <v>3664.95</v>
      </c>
      <c r="T34" s="83">
        <f t="shared" si="5"/>
        <v>-0.50620984953005088</v>
      </c>
      <c r="U34" s="23">
        <f t="shared" si="4"/>
        <v>-1.4455887030960044</v>
      </c>
    </row>
    <row r="35" spans="2:21" ht="15.75" thickBot="1" x14ac:dyDescent="0.3">
      <c r="B35" s="24" t="s">
        <v>13</v>
      </c>
      <c r="C35" s="9">
        <v>4127.3900000000003</v>
      </c>
      <c r="D35" s="9">
        <v>4691.71</v>
      </c>
      <c r="E35" s="9">
        <v>18322.61</v>
      </c>
      <c r="F35" s="148">
        <f t="shared" si="0"/>
        <v>2.9053159722148214</v>
      </c>
      <c r="G35" s="4">
        <f t="shared" si="2"/>
        <v>2.5273714776729097</v>
      </c>
      <c r="H35" s="19"/>
      <c r="I35" s="24" t="s">
        <v>13</v>
      </c>
      <c r="J35" s="9">
        <v>1817.15</v>
      </c>
      <c r="K35" s="9">
        <v>3022.17</v>
      </c>
      <c r="L35" s="9">
        <v>1718.11</v>
      </c>
      <c r="M35" s="84">
        <f t="shared" si="1"/>
        <v>-0.43149789720631204</v>
      </c>
      <c r="N35" s="15">
        <f t="shared" si="3"/>
        <v>-1.5702175813179151</v>
      </c>
      <c r="O35" s="19"/>
      <c r="P35" s="24" t="s">
        <v>13</v>
      </c>
      <c r="Q35" s="18">
        <v>3655.76</v>
      </c>
      <c r="R35" s="18">
        <v>6034.67</v>
      </c>
      <c r="S35" s="18">
        <v>4977</v>
      </c>
      <c r="T35" s="84">
        <f t="shared" si="5"/>
        <v>-0.17526559033054001</v>
      </c>
      <c r="U35" s="25">
        <f t="shared" si="4"/>
        <v>-0.83553524927790512</v>
      </c>
    </row>
    <row r="36" spans="2:21" x14ac:dyDescent="0.25"/>
    <row r="37" spans="2:21" x14ac:dyDescent="0.25"/>
    <row r="38" spans="2:21" x14ac:dyDescent="0.25"/>
    <row r="39" spans="2:21" x14ac:dyDescent="0.25"/>
    <row r="40" spans="2:21" x14ac:dyDescent="0.25"/>
    <row r="41" spans="2:21" x14ac:dyDescent="0.25"/>
    <row r="42" spans="2:21" x14ac:dyDescent="0.25"/>
    <row r="43" spans="2:21" x14ac:dyDescent="0.25"/>
    <row r="44" spans="2:21" x14ac:dyDescent="0.25"/>
    <row r="45" spans="2:21" x14ac:dyDescent="0.25"/>
    <row r="46" spans="2:21" x14ac:dyDescent="0.25"/>
    <row r="47" spans="2:21" x14ac:dyDescent="0.25"/>
    <row r="48" spans="2:21" x14ac:dyDescent="0.25"/>
    <row r="49" spans="9:14" x14ac:dyDescent="0.25"/>
    <row r="50" spans="9:14" x14ac:dyDescent="0.25"/>
    <row r="51" spans="9:14" x14ac:dyDescent="0.25"/>
    <row r="52" spans="9:14" x14ac:dyDescent="0.25"/>
    <row r="53" spans="9:14" x14ac:dyDescent="0.25"/>
    <row r="54" spans="9:14" x14ac:dyDescent="0.25">
      <c r="I54" s="167" t="s">
        <v>91</v>
      </c>
      <c r="J54" s="167"/>
      <c r="K54" s="167"/>
      <c r="L54" s="167"/>
      <c r="M54" s="167"/>
      <c r="N54" s="167"/>
    </row>
    <row r="55" spans="9:14" x14ac:dyDescent="0.25">
      <c r="I55" s="167" t="s">
        <v>92</v>
      </c>
      <c r="J55" s="167"/>
      <c r="K55" s="167"/>
      <c r="L55" s="167"/>
      <c r="M55" s="167"/>
      <c r="N55" s="167"/>
    </row>
    <row r="56" spans="9:14" x14ac:dyDescent="0.25"/>
    <row r="57" spans="9:14" hidden="1" x14ac:dyDescent="0.25"/>
    <row r="58" spans="9:14" hidden="1" x14ac:dyDescent="0.25"/>
  </sheetData>
  <sheetProtection algorithmName="SHA-512" hashValue="ixl2E1+jDoRrcQmNXSxARoQpnjHTfONCM8YaDOfUlvIYJ5KmFLcjOKWhPwcTaLDOWpP6I+cqXRoY6/aFFc32dA==" saltValue="gDCIfCFY9gY9K9VP6M06GA==" spinCount="100000" sheet="1" objects="1" scenarios="1" selectLockedCells="1" selectUnlockedCells="1"/>
  <mergeCells count="26">
    <mergeCell ref="I54:N54"/>
    <mergeCell ref="I55:N55"/>
    <mergeCell ref="P20:U20"/>
    <mergeCell ref="P21:U21"/>
    <mergeCell ref="P22:P23"/>
    <mergeCell ref="Q22:Q23"/>
    <mergeCell ref="R22:R23"/>
    <mergeCell ref="S22:S23"/>
    <mergeCell ref="T22:T23"/>
    <mergeCell ref="U22:U23"/>
    <mergeCell ref="I20:N20"/>
    <mergeCell ref="I21:N21"/>
    <mergeCell ref="I22:I23"/>
    <mergeCell ref="J22:J23"/>
    <mergeCell ref="K22:K23"/>
    <mergeCell ref="L22:L23"/>
    <mergeCell ref="M22:M23"/>
    <mergeCell ref="N22:N23"/>
    <mergeCell ref="G22:G23"/>
    <mergeCell ref="B20:G20"/>
    <mergeCell ref="B21:G21"/>
    <mergeCell ref="B22:B23"/>
    <mergeCell ref="C22:C23"/>
    <mergeCell ref="D22:D23"/>
    <mergeCell ref="E22:E23"/>
    <mergeCell ref="F22:F23"/>
  </mergeCells>
  <conditionalFormatting sqref="G24:G35">
    <cfRule type="iconSet" priority="1">
      <iconSet showValue="0">
        <cfvo type="percent" val="0"/>
        <cfvo type="num" val="-1.5"/>
        <cfvo type="num" val="1.5"/>
      </iconSet>
    </cfRule>
    <cfRule type="iconSet" priority="6">
      <iconSet iconSet="4Rating" showValue="0">
        <cfvo type="percent" val="0"/>
        <cfvo type="percent" val="25"/>
        <cfvo type="percent" val="50"/>
        <cfvo type="percent" val="75"/>
      </iconSet>
    </cfRule>
  </conditionalFormatting>
  <conditionalFormatting sqref="N24:N35">
    <cfRule type="iconSet" priority="2">
      <iconSet showValue="0">
        <cfvo type="percent" val="0"/>
        <cfvo type="num" val="-1.5"/>
        <cfvo type="num" val="1.5"/>
      </iconSet>
    </cfRule>
  </conditionalFormatting>
  <conditionalFormatting sqref="U24:U35">
    <cfRule type="iconSet" priority="3">
      <iconSet showValue="0">
        <cfvo type="percent" val="0"/>
        <cfvo type="num" val="-1.5"/>
        <cfvo type="num" val="1.5"/>
      </iconSet>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85"/>
  <sheetViews>
    <sheetView showGridLines="0" showRowColHeaders="0" zoomScaleNormal="100" workbookViewId="0"/>
  </sheetViews>
  <sheetFormatPr baseColWidth="10" defaultColWidth="0" defaultRowHeight="15" zeroHeight="1" x14ac:dyDescent="0.25"/>
  <cols>
    <col min="1" max="3" width="11.42578125" style="1" customWidth="1"/>
    <col min="4" max="4" width="14" style="1" customWidth="1"/>
    <col min="5" max="5" width="16.85546875" style="1" customWidth="1"/>
    <col min="6" max="8" width="11.42578125" style="1" customWidth="1"/>
    <col min="9" max="9" width="15.5703125" style="1" customWidth="1"/>
    <col min="10" max="10" width="15.28515625" style="1" customWidth="1"/>
    <col min="11" max="13" width="11.42578125" style="1" customWidth="1"/>
    <col min="14" max="14" width="14.5703125" style="1" customWidth="1"/>
    <col min="15" max="15" width="15.42578125" style="1" customWidth="1"/>
    <col min="16" max="16" width="11.42578125" style="1" customWidth="1"/>
    <col min="17" max="16384" width="11.42578125" style="1" hidden="1"/>
  </cols>
  <sheetData>
    <row r="1" spans="2:15" x14ac:dyDescent="0.25"/>
    <row r="2" spans="2:15" x14ac:dyDescent="0.25"/>
    <row r="3" spans="2:15" x14ac:dyDescent="0.25"/>
    <row r="4" spans="2:15" x14ac:dyDescent="0.25"/>
    <row r="5" spans="2:15" x14ac:dyDescent="0.25"/>
    <row r="6" spans="2:15" x14ac:dyDescent="0.25"/>
    <row r="7" spans="2:15" x14ac:dyDescent="0.25"/>
    <row r="8" spans="2:15" x14ac:dyDescent="0.25"/>
    <row r="9" spans="2:15" x14ac:dyDescent="0.25"/>
    <row r="10" spans="2:15" x14ac:dyDescent="0.25"/>
    <row r="11" spans="2:15" x14ac:dyDescent="0.25"/>
    <row r="12" spans="2:15" ht="15.75" thickBot="1" x14ac:dyDescent="0.3"/>
    <row r="13" spans="2:15" ht="15" customHeight="1" x14ac:dyDescent="0.25">
      <c r="B13" s="157" t="s">
        <v>43</v>
      </c>
      <c r="C13" s="158"/>
      <c r="D13" s="158"/>
      <c r="E13" s="159"/>
      <c r="G13" s="157" t="s">
        <v>14</v>
      </c>
      <c r="H13" s="158"/>
      <c r="I13" s="158"/>
      <c r="J13" s="159"/>
      <c r="L13" s="157" t="s">
        <v>18</v>
      </c>
      <c r="M13" s="158"/>
      <c r="N13" s="158"/>
      <c r="O13" s="159"/>
    </row>
    <row r="14" spans="2:15" ht="15.75" thickBot="1" x14ac:dyDescent="0.3">
      <c r="B14" s="160" t="s">
        <v>44</v>
      </c>
      <c r="C14" s="161"/>
      <c r="D14" s="161"/>
      <c r="E14" s="162"/>
      <c r="G14" s="160" t="s">
        <v>44</v>
      </c>
      <c r="H14" s="161"/>
      <c r="I14" s="161"/>
      <c r="J14" s="162"/>
      <c r="L14" s="160" t="s">
        <v>44</v>
      </c>
      <c r="M14" s="161"/>
      <c r="N14" s="161"/>
      <c r="O14" s="162"/>
    </row>
    <row r="15" spans="2:15" ht="15" customHeight="1" x14ac:dyDescent="0.25">
      <c r="B15" s="163" t="s">
        <v>39</v>
      </c>
      <c r="C15" s="165" t="s">
        <v>40</v>
      </c>
      <c r="D15" s="165" t="s">
        <v>41</v>
      </c>
      <c r="E15" s="175" t="s">
        <v>42</v>
      </c>
      <c r="G15" s="163" t="s">
        <v>39</v>
      </c>
      <c r="H15" s="165" t="s">
        <v>40</v>
      </c>
      <c r="I15" s="165" t="s">
        <v>41</v>
      </c>
      <c r="J15" s="175" t="s">
        <v>42</v>
      </c>
      <c r="L15" s="163" t="s">
        <v>39</v>
      </c>
      <c r="M15" s="165" t="s">
        <v>40</v>
      </c>
      <c r="N15" s="165" t="s">
        <v>41</v>
      </c>
      <c r="O15" s="175" t="s">
        <v>42</v>
      </c>
    </row>
    <row r="16" spans="2:15" ht="15.75" thickBot="1" x14ac:dyDescent="0.3">
      <c r="B16" s="164"/>
      <c r="C16" s="166"/>
      <c r="D16" s="166"/>
      <c r="E16" s="176"/>
      <c r="G16" s="164"/>
      <c r="H16" s="166"/>
      <c r="I16" s="166"/>
      <c r="J16" s="176"/>
      <c r="L16" s="168"/>
      <c r="M16" s="169"/>
      <c r="N16" s="169"/>
      <c r="O16" s="177"/>
    </row>
    <row r="17" spans="2:15" x14ac:dyDescent="0.25">
      <c r="B17" s="172">
        <v>2019</v>
      </c>
      <c r="C17" s="170" t="s">
        <v>95</v>
      </c>
      <c r="D17" s="133">
        <v>1</v>
      </c>
      <c r="E17" s="133">
        <v>4000</v>
      </c>
      <c r="G17" s="170">
        <v>2019</v>
      </c>
      <c r="H17" s="170" t="s">
        <v>95</v>
      </c>
      <c r="I17" s="133">
        <v>1</v>
      </c>
      <c r="J17" s="133">
        <v>3025.31</v>
      </c>
      <c r="L17" s="171">
        <v>2019</v>
      </c>
      <c r="M17" s="170" t="s">
        <v>95</v>
      </c>
      <c r="N17" s="133">
        <v>1</v>
      </c>
      <c r="O17" s="133">
        <v>6760.2</v>
      </c>
    </row>
    <row r="18" spans="2:15" x14ac:dyDescent="0.25">
      <c r="B18" s="173"/>
      <c r="C18" s="170"/>
      <c r="D18" s="133">
        <v>2</v>
      </c>
      <c r="E18" s="133">
        <v>7360</v>
      </c>
      <c r="G18" s="170"/>
      <c r="H18" s="170"/>
      <c r="I18" s="133">
        <v>2</v>
      </c>
      <c r="J18" s="133">
        <v>2470.4299999999998</v>
      </c>
      <c r="L18" s="171"/>
      <c r="M18" s="170"/>
      <c r="N18" s="133">
        <v>2</v>
      </c>
      <c r="O18" s="133">
        <v>8239</v>
      </c>
    </row>
    <row r="19" spans="2:15" x14ac:dyDescent="0.25">
      <c r="B19" s="173"/>
      <c r="C19" s="170"/>
      <c r="D19" s="133">
        <v>3</v>
      </c>
      <c r="E19" s="133">
        <v>3500</v>
      </c>
      <c r="G19" s="170"/>
      <c r="H19" s="170"/>
      <c r="I19" s="133">
        <v>3</v>
      </c>
      <c r="J19" s="133">
        <v>2601.31</v>
      </c>
      <c r="L19" s="171"/>
      <c r="M19" s="170"/>
      <c r="N19" s="133">
        <v>3</v>
      </c>
      <c r="O19" s="133">
        <v>5384.43</v>
      </c>
    </row>
    <row r="20" spans="2:15" x14ac:dyDescent="0.25">
      <c r="B20" s="173"/>
      <c r="C20" s="170"/>
      <c r="D20" s="133">
        <v>4</v>
      </c>
      <c r="E20" s="133">
        <v>3230</v>
      </c>
      <c r="G20" s="170"/>
      <c r="H20" s="170"/>
      <c r="I20" s="133">
        <v>4</v>
      </c>
      <c r="J20" s="133">
        <v>2012.9</v>
      </c>
      <c r="L20" s="171"/>
      <c r="M20" s="170"/>
      <c r="N20" s="133">
        <v>4</v>
      </c>
      <c r="O20" s="133">
        <v>5720</v>
      </c>
    </row>
    <row r="21" spans="2:15" x14ac:dyDescent="0.25">
      <c r="B21" s="173"/>
      <c r="C21" s="170"/>
      <c r="D21" s="133">
        <v>7</v>
      </c>
      <c r="E21" s="133">
        <v>2060</v>
      </c>
      <c r="G21" s="170"/>
      <c r="H21" s="170"/>
      <c r="I21" s="133">
        <v>5</v>
      </c>
      <c r="J21" s="133">
        <v>1802</v>
      </c>
      <c r="L21" s="171"/>
      <c r="M21" s="170"/>
      <c r="N21" s="133">
        <v>5</v>
      </c>
      <c r="O21" s="133">
        <v>3700</v>
      </c>
    </row>
    <row r="22" spans="2:15" x14ac:dyDescent="0.25">
      <c r="B22" s="173"/>
      <c r="C22" s="170"/>
      <c r="D22" s="133">
        <v>9</v>
      </c>
      <c r="E22" s="133">
        <v>7360</v>
      </c>
      <c r="G22" s="170"/>
      <c r="H22" s="170"/>
      <c r="I22" s="133">
        <v>6</v>
      </c>
      <c r="J22" s="133">
        <v>2287.38</v>
      </c>
      <c r="L22" s="171"/>
      <c r="M22" s="170"/>
      <c r="N22" s="133">
        <v>6</v>
      </c>
      <c r="O22" s="133">
        <v>4991.67</v>
      </c>
    </row>
    <row r="23" spans="2:15" x14ac:dyDescent="0.25">
      <c r="B23" s="173"/>
      <c r="C23" s="170"/>
      <c r="D23" s="133">
        <v>10</v>
      </c>
      <c r="E23" s="133">
        <v>3430</v>
      </c>
      <c r="G23" s="170"/>
      <c r="H23" s="170"/>
      <c r="I23" s="133">
        <v>7</v>
      </c>
      <c r="J23" s="133">
        <v>2703.86</v>
      </c>
      <c r="L23" s="171"/>
      <c r="M23" s="170"/>
      <c r="N23" s="133">
        <v>7</v>
      </c>
      <c r="O23" s="133">
        <v>5500.29</v>
      </c>
    </row>
    <row r="24" spans="2:15" x14ac:dyDescent="0.25">
      <c r="B24" s="173"/>
      <c r="C24" s="170"/>
      <c r="D24" s="133">
        <v>11</v>
      </c>
      <c r="E24" s="133">
        <v>4900</v>
      </c>
      <c r="G24" s="170"/>
      <c r="H24" s="170"/>
      <c r="I24" s="133">
        <v>8</v>
      </c>
      <c r="J24" s="133">
        <v>3809.1</v>
      </c>
      <c r="L24" s="171"/>
      <c r="M24" s="170"/>
      <c r="N24" s="133">
        <v>8</v>
      </c>
      <c r="O24" s="133">
        <v>7812</v>
      </c>
    </row>
    <row r="25" spans="2:15" x14ac:dyDescent="0.25">
      <c r="B25" s="173"/>
      <c r="C25" s="170"/>
      <c r="D25" s="133">
        <v>13</v>
      </c>
      <c r="E25" s="133">
        <v>1400</v>
      </c>
      <c r="G25" s="170"/>
      <c r="H25" s="170"/>
      <c r="I25" s="133">
        <v>9</v>
      </c>
      <c r="J25" s="133">
        <v>3292</v>
      </c>
      <c r="L25" s="171"/>
      <c r="M25" s="170"/>
      <c r="N25" s="133">
        <v>9</v>
      </c>
      <c r="O25" s="133">
        <v>4723.2</v>
      </c>
    </row>
    <row r="26" spans="2:15" x14ac:dyDescent="0.25">
      <c r="B26" s="173"/>
      <c r="C26" s="170"/>
      <c r="D26" s="133">
        <v>14</v>
      </c>
      <c r="E26" s="133">
        <v>860</v>
      </c>
      <c r="G26" s="170"/>
      <c r="H26" s="170"/>
      <c r="I26" s="133">
        <v>10</v>
      </c>
      <c r="J26" s="133">
        <v>4306.29</v>
      </c>
      <c r="L26" s="171"/>
      <c r="M26" s="170"/>
      <c r="N26" s="133">
        <v>10</v>
      </c>
      <c r="O26" s="133">
        <v>5750</v>
      </c>
    </row>
    <row r="27" spans="2:15" x14ac:dyDescent="0.25">
      <c r="B27" s="173"/>
      <c r="C27" s="170"/>
      <c r="D27" s="133">
        <v>15</v>
      </c>
      <c r="E27" s="133">
        <v>900</v>
      </c>
      <c r="G27" s="170"/>
      <c r="H27" s="170"/>
      <c r="I27" s="133">
        <v>11</v>
      </c>
      <c r="J27" s="133">
        <v>2495.17</v>
      </c>
      <c r="L27" s="171"/>
      <c r="M27" s="170"/>
      <c r="N27" s="133">
        <v>11</v>
      </c>
      <c r="O27" s="133">
        <v>4946.43</v>
      </c>
    </row>
    <row r="28" spans="2:15" x14ac:dyDescent="0.25">
      <c r="B28" s="173"/>
      <c r="C28" s="170"/>
      <c r="D28" s="133">
        <v>16</v>
      </c>
      <c r="E28" s="133">
        <v>7000</v>
      </c>
      <c r="G28" s="170"/>
      <c r="H28" s="170"/>
      <c r="I28" s="133">
        <v>12</v>
      </c>
      <c r="J28" s="133">
        <v>2437.36</v>
      </c>
      <c r="L28" s="171"/>
      <c r="M28" s="170"/>
      <c r="N28" s="133">
        <v>12</v>
      </c>
      <c r="O28" s="133">
        <v>5950</v>
      </c>
    </row>
    <row r="29" spans="2:15" x14ac:dyDescent="0.25">
      <c r="B29" s="173"/>
      <c r="C29" s="170"/>
      <c r="D29" s="133">
        <v>17</v>
      </c>
      <c r="E29" s="133">
        <v>6860</v>
      </c>
      <c r="G29" s="170"/>
      <c r="H29" s="170"/>
      <c r="I29" s="133">
        <v>13</v>
      </c>
      <c r="J29" s="133">
        <v>3398.5</v>
      </c>
      <c r="L29" s="171"/>
      <c r="M29" s="170"/>
      <c r="N29" s="133">
        <v>13</v>
      </c>
      <c r="O29" s="133">
        <v>5966</v>
      </c>
    </row>
    <row r="30" spans="2:15" x14ac:dyDescent="0.25">
      <c r="B30" s="173"/>
      <c r="C30" s="170"/>
      <c r="D30" s="133">
        <v>18</v>
      </c>
      <c r="E30" s="133">
        <v>1345.5</v>
      </c>
      <c r="G30" s="170"/>
      <c r="H30" s="170"/>
      <c r="I30" s="133">
        <v>14</v>
      </c>
      <c r="J30" s="133">
        <v>3419.33</v>
      </c>
      <c r="L30" s="171"/>
      <c r="M30" s="170"/>
      <c r="N30" s="133">
        <v>14</v>
      </c>
      <c r="O30" s="133">
        <v>6140</v>
      </c>
    </row>
    <row r="31" spans="2:15" x14ac:dyDescent="0.25">
      <c r="B31" s="173"/>
      <c r="C31" s="170"/>
      <c r="D31" s="133">
        <v>24</v>
      </c>
      <c r="E31" s="133">
        <v>2996</v>
      </c>
      <c r="G31" s="170"/>
      <c r="H31" s="170"/>
      <c r="I31" s="133">
        <v>15</v>
      </c>
      <c r="J31" s="133">
        <v>1807.23</v>
      </c>
      <c r="L31" s="171"/>
      <c r="M31" s="170"/>
      <c r="N31" s="133">
        <v>15</v>
      </c>
      <c r="O31" s="133">
        <v>5726.67</v>
      </c>
    </row>
    <row r="32" spans="2:15" x14ac:dyDescent="0.25">
      <c r="B32" s="173"/>
      <c r="C32" s="170"/>
      <c r="D32" s="133">
        <v>30</v>
      </c>
      <c r="E32" s="133">
        <v>6941.89</v>
      </c>
      <c r="G32" s="170"/>
      <c r="H32" s="170"/>
      <c r="I32" s="133">
        <v>16</v>
      </c>
      <c r="J32" s="133">
        <v>2907.33</v>
      </c>
      <c r="L32" s="171"/>
      <c r="M32" s="170"/>
      <c r="N32" s="133">
        <v>16</v>
      </c>
      <c r="O32" s="133">
        <v>4309.83</v>
      </c>
    </row>
    <row r="33" spans="2:15" x14ac:dyDescent="0.25">
      <c r="B33" s="173"/>
      <c r="C33" s="170" t="s">
        <v>96</v>
      </c>
      <c r="D33" s="133">
        <v>5</v>
      </c>
      <c r="E33" s="133">
        <v>5528</v>
      </c>
      <c r="G33" s="170"/>
      <c r="H33" s="170"/>
      <c r="I33" s="133">
        <v>17</v>
      </c>
      <c r="J33" s="133">
        <v>2776.09</v>
      </c>
      <c r="L33" s="171"/>
      <c r="M33" s="170"/>
      <c r="N33" s="133">
        <v>17</v>
      </c>
      <c r="O33" s="133">
        <v>4098.33</v>
      </c>
    </row>
    <row r="34" spans="2:15" x14ac:dyDescent="0.25">
      <c r="B34" s="173"/>
      <c r="C34" s="170"/>
      <c r="D34" s="133">
        <v>6</v>
      </c>
      <c r="E34" s="133">
        <v>1300</v>
      </c>
      <c r="G34" s="170"/>
      <c r="H34" s="170"/>
      <c r="I34" s="133">
        <v>18</v>
      </c>
      <c r="J34" s="133">
        <v>3558.92</v>
      </c>
      <c r="L34" s="171"/>
      <c r="M34" s="170"/>
      <c r="N34" s="133">
        <v>18</v>
      </c>
      <c r="O34" s="133">
        <v>5490.33</v>
      </c>
    </row>
    <row r="35" spans="2:15" x14ac:dyDescent="0.25">
      <c r="B35" s="173"/>
      <c r="C35" s="170"/>
      <c r="D35" s="133">
        <v>13</v>
      </c>
      <c r="E35" s="133">
        <v>700</v>
      </c>
      <c r="G35" s="170"/>
      <c r="H35" s="170"/>
      <c r="I35" s="133">
        <v>19</v>
      </c>
      <c r="J35" s="133">
        <v>2767.2</v>
      </c>
      <c r="L35" s="171"/>
      <c r="M35" s="170"/>
      <c r="N35" s="133">
        <v>19</v>
      </c>
      <c r="O35" s="133">
        <v>6874</v>
      </c>
    </row>
    <row r="36" spans="2:15" x14ac:dyDescent="0.25">
      <c r="B36" s="173"/>
      <c r="C36" s="170"/>
      <c r="D36" s="133">
        <v>19</v>
      </c>
      <c r="E36" s="133">
        <v>2600</v>
      </c>
      <c r="G36" s="170"/>
      <c r="H36" s="170"/>
      <c r="I36" s="133">
        <v>20</v>
      </c>
      <c r="J36" s="133">
        <v>1903</v>
      </c>
      <c r="L36" s="171"/>
      <c r="M36" s="170"/>
      <c r="N36" s="133">
        <v>20</v>
      </c>
      <c r="O36" s="133">
        <v>4953.33</v>
      </c>
    </row>
    <row r="37" spans="2:15" x14ac:dyDescent="0.25">
      <c r="B37" s="173"/>
      <c r="C37" s="170"/>
      <c r="D37" s="133">
        <v>23</v>
      </c>
      <c r="E37" s="133">
        <v>4000</v>
      </c>
      <c r="G37" s="170"/>
      <c r="H37" s="170"/>
      <c r="I37" s="133">
        <v>21</v>
      </c>
      <c r="J37" s="133">
        <v>3065.87</v>
      </c>
      <c r="L37" s="171"/>
      <c r="M37" s="170"/>
      <c r="N37" s="133">
        <v>21</v>
      </c>
      <c r="O37" s="133">
        <v>3957.67</v>
      </c>
    </row>
    <row r="38" spans="2:15" x14ac:dyDescent="0.25">
      <c r="B38" s="173"/>
      <c r="C38" s="170"/>
      <c r="D38" s="133">
        <v>24</v>
      </c>
      <c r="E38" s="133">
        <v>4000</v>
      </c>
      <c r="G38" s="170"/>
      <c r="H38" s="170"/>
      <c r="I38" s="133">
        <v>22</v>
      </c>
      <c r="J38" s="133">
        <v>1723.22</v>
      </c>
      <c r="L38" s="171"/>
      <c r="M38" s="170"/>
      <c r="N38" s="133">
        <v>22</v>
      </c>
      <c r="O38" s="133">
        <v>4638</v>
      </c>
    </row>
    <row r="39" spans="2:15" x14ac:dyDescent="0.25">
      <c r="B39" s="173"/>
      <c r="C39" s="170"/>
      <c r="D39" s="133">
        <v>25</v>
      </c>
      <c r="E39" s="133">
        <v>4000</v>
      </c>
      <c r="G39" s="170"/>
      <c r="H39" s="170"/>
      <c r="I39" s="133">
        <v>23</v>
      </c>
      <c r="J39" s="133">
        <v>2748.45</v>
      </c>
      <c r="L39" s="171"/>
      <c r="M39" s="170"/>
      <c r="N39" s="133">
        <v>23</v>
      </c>
      <c r="O39" s="133">
        <v>4098.33</v>
      </c>
    </row>
    <row r="40" spans="2:15" x14ac:dyDescent="0.25">
      <c r="B40" s="173"/>
      <c r="C40" s="170"/>
      <c r="D40" s="133">
        <v>26</v>
      </c>
      <c r="E40" s="133">
        <v>3000</v>
      </c>
      <c r="G40" s="170"/>
      <c r="H40" s="170"/>
      <c r="I40" s="133">
        <v>24</v>
      </c>
      <c r="J40" s="133">
        <v>2830.25</v>
      </c>
      <c r="L40" s="171"/>
      <c r="M40" s="170"/>
      <c r="N40" s="133">
        <v>24</v>
      </c>
      <c r="O40" s="133">
        <v>4638</v>
      </c>
    </row>
    <row r="41" spans="2:15" x14ac:dyDescent="0.25">
      <c r="B41" s="173"/>
      <c r="C41" s="170"/>
      <c r="D41" s="133">
        <v>27</v>
      </c>
      <c r="E41" s="133">
        <v>7642.4</v>
      </c>
      <c r="G41" s="170"/>
      <c r="H41" s="170"/>
      <c r="I41" s="133">
        <v>25</v>
      </c>
      <c r="J41" s="133">
        <v>2867.83</v>
      </c>
      <c r="L41" s="171"/>
      <c r="M41" s="170"/>
      <c r="N41" s="133">
        <v>25</v>
      </c>
      <c r="O41" s="133">
        <v>6181.83</v>
      </c>
    </row>
    <row r="42" spans="2:15" x14ac:dyDescent="0.25">
      <c r="B42" s="173"/>
      <c r="C42" s="170"/>
      <c r="D42" s="133">
        <v>28</v>
      </c>
      <c r="E42" s="133">
        <v>1900</v>
      </c>
      <c r="G42" s="170"/>
      <c r="H42" s="170"/>
      <c r="I42" s="133">
        <v>26</v>
      </c>
      <c r="J42" s="133">
        <v>2580.7600000000002</v>
      </c>
      <c r="L42" s="171"/>
      <c r="M42" s="170"/>
      <c r="N42" s="133">
        <v>26</v>
      </c>
      <c r="O42" s="133">
        <v>3920.75</v>
      </c>
    </row>
    <row r="43" spans="2:15" x14ac:dyDescent="0.25">
      <c r="B43" s="173"/>
      <c r="C43" s="170" t="s">
        <v>97</v>
      </c>
      <c r="D43" s="133">
        <v>1</v>
      </c>
      <c r="E43" s="133">
        <v>6750</v>
      </c>
      <c r="G43" s="170"/>
      <c r="H43" s="170"/>
      <c r="I43" s="133">
        <v>27</v>
      </c>
      <c r="J43" s="133">
        <v>3240.92</v>
      </c>
      <c r="L43" s="171"/>
      <c r="M43" s="170"/>
      <c r="N43" s="133">
        <v>27</v>
      </c>
      <c r="O43" s="133">
        <v>5689.17</v>
      </c>
    </row>
    <row r="44" spans="2:15" x14ac:dyDescent="0.25">
      <c r="B44" s="173"/>
      <c r="C44" s="170"/>
      <c r="D44" s="133">
        <v>5</v>
      </c>
      <c r="E44" s="133">
        <v>4300</v>
      </c>
      <c r="G44" s="170"/>
      <c r="H44" s="170"/>
      <c r="I44" s="133">
        <v>28</v>
      </c>
      <c r="J44" s="133">
        <v>2326.86</v>
      </c>
      <c r="L44" s="171"/>
      <c r="M44" s="170"/>
      <c r="N44" s="133">
        <v>28</v>
      </c>
      <c r="O44" s="133">
        <v>5618</v>
      </c>
    </row>
    <row r="45" spans="2:15" x14ac:dyDescent="0.25">
      <c r="B45" s="173"/>
      <c r="C45" s="170"/>
      <c r="D45" s="133">
        <v>6</v>
      </c>
      <c r="E45" s="133">
        <v>7300</v>
      </c>
      <c r="G45" s="170"/>
      <c r="H45" s="170"/>
      <c r="I45" s="133">
        <v>29</v>
      </c>
      <c r="J45" s="133">
        <v>1653.57</v>
      </c>
      <c r="L45" s="171"/>
      <c r="M45" s="170"/>
      <c r="N45" s="133">
        <v>29</v>
      </c>
      <c r="O45" s="133">
        <v>8480</v>
      </c>
    </row>
    <row r="46" spans="2:15" x14ac:dyDescent="0.25">
      <c r="B46" s="173"/>
      <c r="C46" s="170"/>
      <c r="D46" s="133">
        <v>8</v>
      </c>
      <c r="E46" s="133">
        <v>3500</v>
      </c>
      <c r="G46" s="170"/>
      <c r="H46" s="170"/>
      <c r="I46" s="133">
        <v>30</v>
      </c>
      <c r="J46" s="133">
        <v>2718.8</v>
      </c>
      <c r="L46" s="171"/>
      <c r="M46" s="170"/>
      <c r="N46" s="133">
        <v>30</v>
      </c>
      <c r="O46" s="133">
        <v>7833.5</v>
      </c>
    </row>
    <row r="47" spans="2:15" x14ac:dyDescent="0.25">
      <c r="B47" s="173"/>
      <c r="C47" s="170"/>
      <c r="D47" s="133">
        <v>12</v>
      </c>
      <c r="E47" s="133">
        <v>1020</v>
      </c>
      <c r="G47" s="170"/>
      <c r="H47" s="170"/>
      <c r="I47" s="133">
        <v>31</v>
      </c>
      <c r="J47" s="133">
        <v>1738.63</v>
      </c>
      <c r="L47" s="171"/>
      <c r="M47" s="170"/>
      <c r="N47" s="133">
        <v>31</v>
      </c>
      <c r="O47" s="133">
        <v>3424.86</v>
      </c>
    </row>
    <row r="48" spans="2:15" x14ac:dyDescent="0.25">
      <c r="B48" s="173"/>
      <c r="C48" s="170"/>
      <c r="D48" s="133">
        <v>13</v>
      </c>
      <c r="E48" s="133">
        <v>1500</v>
      </c>
      <c r="G48" s="170"/>
      <c r="H48" s="170" t="s">
        <v>96</v>
      </c>
      <c r="I48" s="133">
        <v>1</v>
      </c>
      <c r="J48" s="133">
        <v>1426</v>
      </c>
      <c r="L48" s="171"/>
      <c r="M48" s="170" t="s">
        <v>96</v>
      </c>
      <c r="N48" s="133">
        <v>1</v>
      </c>
      <c r="O48" s="133">
        <v>7146.67</v>
      </c>
    </row>
    <row r="49" spans="2:15" x14ac:dyDescent="0.25">
      <c r="B49" s="173"/>
      <c r="C49" s="170"/>
      <c r="D49" s="133">
        <v>14</v>
      </c>
      <c r="E49" s="133">
        <v>2765</v>
      </c>
      <c r="G49" s="170"/>
      <c r="H49" s="170"/>
      <c r="I49" s="133">
        <v>2</v>
      </c>
      <c r="J49" s="133">
        <v>2899</v>
      </c>
      <c r="L49" s="171"/>
      <c r="M49" s="170"/>
      <c r="N49" s="133">
        <v>2</v>
      </c>
      <c r="O49" s="133">
        <v>6077.33</v>
      </c>
    </row>
    <row r="50" spans="2:15" x14ac:dyDescent="0.25">
      <c r="B50" s="173"/>
      <c r="C50" s="170"/>
      <c r="D50" s="133">
        <v>16</v>
      </c>
      <c r="E50" s="133">
        <v>3000</v>
      </c>
      <c r="G50" s="170"/>
      <c r="H50" s="170"/>
      <c r="I50" s="133">
        <v>3</v>
      </c>
      <c r="J50" s="133">
        <v>2401.09</v>
      </c>
      <c r="L50" s="171"/>
      <c r="M50" s="170"/>
      <c r="N50" s="133">
        <v>3</v>
      </c>
      <c r="O50" s="133">
        <v>7649</v>
      </c>
    </row>
    <row r="51" spans="2:15" x14ac:dyDescent="0.25">
      <c r="B51" s="173"/>
      <c r="C51" s="170"/>
      <c r="D51" s="133">
        <v>19</v>
      </c>
      <c r="E51" s="133">
        <v>7850</v>
      </c>
      <c r="G51" s="170"/>
      <c r="H51" s="170"/>
      <c r="I51" s="133">
        <v>4</v>
      </c>
      <c r="J51" s="133">
        <v>3233.23</v>
      </c>
      <c r="L51" s="171"/>
      <c r="M51" s="170"/>
      <c r="N51" s="133">
        <v>4</v>
      </c>
      <c r="O51" s="133">
        <v>5127</v>
      </c>
    </row>
    <row r="52" spans="2:15" x14ac:dyDescent="0.25">
      <c r="B52" s="173"/>
      <c r="C52" s="170"/>
      <c r="D52" s="133">
        <v>21</v>
      </c>
      <c r="E52" s="133">
        <v>1000</v>
      </c>
      <c r="G52" s="170"/>
      <c r="H52" s="170"/>
      <c r="I52" s="133">
        <v>5</v>
      </c>
      <c r="J52" s="133">
        <v>3060.36</v>
      </c>
      <c r="L52" s="171"/>
      <c r="M52" s="170"/>
      <c r="N52" s="133">
        <v>5</v>
      </c>
      <c r="O52" s="133">
        <v>5180.67</v>
      </c>
    </row>
    <row r="53" spans="2:15" x14ac:dyDescent="0.25">
      <c r="B53" s="173"/>
      <c r="C53" s="170"/>
      <c r="D53" s="133">
        <v>22</v>
      </c>
      <c r="E53" s="133">
        <v>3250</v>
      </c>
      <c r="G53" s="170"/>
      <c r="H53" s="170"/>
      <c r="I53" s="133">
        <v>6</v>
      </c>
      <c r="J53" s="133">
        <v>2204.1799999999998</v>
      </c>
      <c r="L53" s="171"/>
      <c r="M53" s="170"/>
      <c r="N53" s="133">
        <v>6</v>
      </c>
      <c r="O53" s="133">
        <v>4727.5600000000004</v>
      </c>
    </row>
    <row r="54" spans="2:15" x14ac:dyDescent="0.25">
      <c r="B54" s="173"/>
      <c r="C54" s="170"/>
      <c r="D54" s="133">
        <v>24</v>
      </c>
      <c r="E54" s="133">
        <v>3615.33</v>
      </c>
      <c r="G54" s="170"/>
      <c r="H54" s="170"/>
      <c r="I54" s="133">
        <v>7</v>
      </c>
      <c r="J54" s="133">
        <v>2504.8000000000002</v>
      </c>
      <c r="L54" s="171"/>
      <c r="M54" s="170"/>
      <c r="N54" s="133">
        <v>7</v>
      </c>
      <c r="O54" s="133">
        <v>4941.88</v>
      </c>
    </row>
    <row r="55" spans="2:15" x14ac:dyDescent="0.25">
      <c r="B55" s="173"/>
      <c r="C55" s="170"/>
      <c r="D55" s="133">
        <v>26</v>
      </c>
      <c r="E55" s="133">
        <v>1000</v>
      </c>
      <c r="G55" s="170"/>
      <c r="H55" s="170"/>
      <c r="I55" s="133">
        <v>8</v>
      </c>
      <c r="J55" s="133">
        <v>2847.69</v>
      </c>
      <c r="L55" s="171"/>
      <c r="M55" s="170"/>
      <c r="N55" s="133">
        <v>8</v>
      </c>
      <c r="O55" s="133">
        <v>7829.33</v>
      </c>
    </row>
    <row r="56" spans="2:15" x14ac:dyDescent="0.25">
      <c r="B56" s="173"/>
      <c r="C56" s="170"/>
      <c r="D56" s="133">
        <v>28</v>
      </c>
      <c r="E56" s="133">
        <v>8814.8799999999992</v>
      </c>
      <c r="G56" s="170"/>
      <c r="H56" s="170"/>
      <c r="I56" s="133">
        <v>9</v>
      </c>
      <c r="J56" s="133">
        <v>3615.77</v>
      </c>
      <c r="L56" s="171"/>
      <c r="M56" s="170"/>
      <c r="N56" s="133">
        <v>9</v>
      </c>
      <c r="O56" s="133">
        <v>6560</v>
      </c>
    </row>
    <row r="57" spans="2:15" x14ac:dyDescent="0.25">
      <c r="B57" s="173"/>
      <c r="C57" s="170" t="s">
        <v>98</v>
      </c>
      <c r="D57" s="133">
        <v>1</v>
      </c>
      <c r="E57" s="133">
        <v>10000</v>
      </c>
      <c r="G57" s="170"/>
      <c r="H57" s="170"/>
      <c r="I57" s="133">
        <v>10</v>
      </c>
      <c r="J57" s="133">
        <v>3277.27</v>
      </c>
      <c r="L57" s="171"/>
      <c r="M57" s="170"/>
      <c r="N57" s="133">
        <v>10</v>
      </c>
      <c r="O57" s="133">
        <v>6008.5</v>
      </c>
    </row>
    <row r="58" spans="2:15" x14ac:dyDescent="0.25">
      <c r="B58" s="173"/>
      <c r="C58" s="170"/>
      <c r="D58" s="133">
        <v>2</v>
      </c>
      <c r="E58" s="133">
        <v>11000</v>
      </c>
      <c r="G58" s="170"/>
      <c r="H58" s="170"/>
      <c r="I58" s="133">
        <v>11</v>
      </c>
      <c r="J58" s="133">
        <v>2872.08</v>
      </c>
      <c r="L58" s="171"/>
      <c r="M58" s="170"/>
      <c r="N58" s="133">
        <v>11</v>
      </c>
      <c r="O58" s="133">
        <v>5162.38</v>
      </c>
    </row>
    <row r="59" spans="2:15" x14ac:dyDescent="0.25">
      <c r="B59" s="173"/>
      <c r="C59" s="170"/>
      <c r="D59" s="133">
        <v>3</v>
      </c>
      <c r="E59" s="133">
        <v>11000</v>
      </c>
      <c r="G59" s="170"/>
      <c r="H59" s="170"/>
      <c r="I59" s="133">
        <v>12</v>
      </c>
      <c r="J59" s="133">
        <v>2939.43</v>
      </c>
      <c r="L59" s="171"/>
      <c r="M59" s="170"/>
      <c r="N59" s="133">
        <v>12</v>
      </c>
      <c r="O59" s="133">
        <v>4889.78</v>
      </c>
    </row>
    <row r="60" spans="2:15" x14ac:dyDescent="0.25">
      <c r="B60" s="173"/>
      <c r="C60" s="170"/>
      <c r="D60" s="133">
        <v>4</v>
      </c>
      <c r="E60" s="133">
        <v>11000</v>
      </c>
      <c r="G60" s="170"/>
      <c r="H60" s="170"/>
      <c r="I60" s="133">
        <v>13</v>
      </c>
      <c r="J60" s="133">
        <v>2686.69</v>
      </c>
      <c r="L60" s="171"/>
      <c r="M60" s="170"/>
      <c r="N60" s="133">
        <v>13</v>
      </c>
      <c r="O60" s="133">
        <v>4744.13</v>
      </c>
    </row>
    <row r="61" spans="2:15" x14ac:dyDescent="0.25">
      <c r="B61" s="173"/>
      <c r="C61" s="170"/>
      <c r="D61" s="133">
        <v>5</v>
      </c>
      <c r="E61" s="133">
        <v>11000</v>
      </c>
      <c r="G61" s="170"/>
      <c r="H61" s="170"/>
      <c r="I61" s="133">
        <v>14</v>
      </c>
      <c r="J61" s="133">
        <v>2776.24</v>
      </c>
      <c r="L61" s="171"/>
      <c r="M61" s="170"/>
      <c r="N61" s="133">
        <v>14</v>
      </c>
      <c r="O61" s="133">
        <v>5515.71</v>
      </c>
    </row>
    <row r="62" spans="2:15" x14ac:dyDescent="0.25">
      <c r="B62" s="173"/>
      <c r="C62" s="170"/>
      <c r="D62" s="133">
        <v>6</v>
      </c>
      <c r="E62" s="133">
        <v>11000</v>
      </c>
      <c r="G62" s="170"/>
      <c r="H62" s="170"/>
      <c r="I62" s="133">
        <v>15</v>
      </c>
      <c r="J62" s="133">
        <v>3727.8</v>
      </c>
      <c r="L62" s="171"/>
      <c r="M62" s="170"/>
      <c r="N62" s="133">
        <v>15</v>
      </c>
      <c r="O62" s="133">
        <v>3221.17</v>
      </c>
    </row>
    <row r="63" spans="2:15" x14ac:dyDescent="0.25">
      <c r="B63" s="173"/>
      <c r="C63" s="170"/>
      <c r="D63" s="133">
        <v>7</v>
      </c>
      <c r="E63" s="133">
        <v>11000</v>
      </c>
      <c r="G63" s="170"/>
      <c r="H63" s="170"/>
      <c r="I63" s="133">
        <v>16</v>
      </c>
      <c r="J63" s="133">
        <v>2681.33</v>
      </c>
      <c r="L63" s="171"/>
      <c r="M63" s="170"/>
      <c r="N63" s="133">
        <v>16</v>
      </c>
      <c r="O63" s="133">
        <v>3000</v>
      </c>
    </row>
    <row r="64" spans="2:15" x14ac:dyDescent="0.25">
      <c r="B64" s="173"/>
      <c r="C64" s="170"/>
      <c r="D64" s="133">
        <v>8</v>
      </c>
      <c r="E64" s="133">
        <v>11000</v>
      </c>
      <c r="G64" s="170"/>
      <c r="H64" s="170"/>
      <c r="I64" s="133">
        <v>17</v>
      </c>
      <c r="J64" s="133">
        <v>3430.14</v>
      </c>
      <c r="L64" s="171"/>
      <c r="M64" s="170"/>
      <c r="N64" s="133">
        <v>17</v>
      </c>
      <c r="O64" s="133">
        <v>4411.2</v>
      </c>
    </row>
    <row r="65" spans="2:15" x14ac:dyDescent="0.25">
      <c r="B65" s="173"/>
      <c r="C65" s="170"/>
      <c r="D65" s="133">
        <v>9</v>
      </c>
      <c r="E65" s="133">
        <v>11000</v>
      </c>
      <c r="G65" s="170"/>
      <c r="H65" s="170"/>
      <c r="I65" s="133">
        <v>18</v>
      </c>
      <c r="J65" s="133">
        <v>2296.09</v>
      </c>
      <c r="L65" s="171"/>
      <c r="M65" s="170"/>
      <c r="N65" s="133">
        <v>18</v>
      </c>
      <c r="O65" s="133">
        <v>5273.25</v>
      </c>
    </row>
    <row r="66" spans="2:15" x14ac:dyDescent="0.25">
      <c r="B66" s="173"/>
      <c r="C66" s="170"/>
      <c r="D66" s="133">
        <v>10</v>
      </c>
      <c r="E66" s="133">
        <v>11000</v>
      </c>
      <c r="G66" s="170"/>
      <c r="H66" s="170"/>
      <c r="I66" s="133">
        <v>19</v>
      </c>
      <c r="J66" s="133">
        <v>3968.45</v>
      </c>
      <c r="L66" s="171"/>
      <c r="M66" s="170"/>
      <c r="N66" s="133">
        <v>19</v>
      </c>
      <c r="O66" s="133">
        <v>5827.25</v>
      </c>
    </row>
    <row r="67" spans="2:15" x14ac:dyDescent="0.25">
      <c r="B67" s="173"/>
      <c r="C67" s="170"/>
      <c r="D67" s="133">
        <v>11</v>
      </c>
      <c r="E67" s="133">
        <v>11000</v>
      </c>
      <c r="G67" s="170"/>
      <c r="H67" s="170"/>
      <c r="I67" s="133">
        <v>20</v>
      </c>
      <c r="J67" s="133">
        <v>3382.88</v>
      </c>
      <c r="L67" s="171"/>
      <c r="M67" s="170"/>
      <c r="N67" s="133">
        <v>20</v>
      </c>
      <c r="O67" s="133">
        <v>5257.43</v>
      </c>
    </row>
    <row r="68" spans="2:15" x14ac:dyDescent="0.25">
      <c r="B68" s="173"/>
      <c r="C68" s="170"/>
      <c r="D68" s="133">
        <v>12</v>
      </c>
      <c r="E68" s="133">
        <v>6730.67</v>
      </c>
      <c r="G68" s="170"/>
      <c r="H68" s="170"/>
      <c r="I68" s="133">
        <v>21</v>
      </c>
      <c r="J68" s="133">
        <v>3378.45</v>
      </c>
      <c r="L68" s="171"/>
      <c r="M68" s="170"/>
      <c r="N68" s="133">
        <v>21</v>
      </c>
      <c r="O68" s="133">
        <v>3754.82</v>
      </c>
    </row>
    <row r="69" spans="2:15" x14ac:dyDescent="0.25">
      <c r="B69" s="173"/>
      <c r="C69" s="170"/>
      <c r="D69" s="133">
        <v>13</v>
      </c>
      <c r="E69" s="133">
        <v>11000</v>
      </c>
      <c r="G69" s="170"/>
      <c r="H69" s="170"/>
      <c r="I69" s="133">
        <v>22</v>
      </c>
      <c r="J69" s="133">
        <v>3072.27</v>
      </c>
      <c r="L69" s="171"/>
      <c r="M69" s="170"/>
      <c r="N69" s="133">
        <v>22</v>
      </c>
      <c r="O69" s="133">
        <v>4937.5</v>
      </c>
    </row>
    <row r="70" spans="2:15" x14ac:dyDescent="0.25">
      <c r="B70" s="173"/>
      <c r="C70" s="170"/>
      <c r="D70" s="133">
        <v>14</v>
      </c>
      <c r="E70" s="133">
        <v>7500</v>
      </c>
      <c r="G70" s="170"/>
      <c r="H70" s="170"/>
      <c r="I70" s="133">
        <v>23</v>
      </c>
      <c r="J70" s="133">
        <v>3831.08</v>
      </c>
      <c r="L70" s="171"/>
      <c r="M70" s="170"/>
      <c r="N70" s="133">
        <v>23</v>
      </c>
      <c r="O70" s="133">
        <v>4845</v>
      </c>
    </row>
    <row r="71" spans="2:15" x14ac:dyDescent="0.25">
      <c r="B71" s="173"/>
      <c r="C71" s="170"/>
      <c r="D71" s="133">
        <v>15</v>
      </c>
      <c r="E71" s="133">
        <v>11000</v>
      </c>
      <c r="G71" s="170"/>
      <c r="H71" s="170"/>
      <c r="I71" s="133">
        <v>24</v>
      </c>
      <c r="J71" s="133">
        <v>3595.83</v>
      </c>
      <c r="L71" s="171"/>
      <c r="M71" s="170"/>
      <c r="N71" s="133">
        <v>24</v>
      </c>
      <c r="O71" s="133">
        <v>4775.43</v>
      </c>
    </row>
    <row r="72" spans="2:15" x14ac:dyDescent="0.25">
      <c r="B72" s="173"/>
      <c r="C72" s="170"/>
      <c r="D72" s="133">
        <v>16</v>
      </c>
      <c r="E72" s="133">
        <v>5750</v>
      </c>
      <c r="G72" s="170"/>
      <c r="H72" s="170"/>
      <c r="I72" s="133">
        <v>25</v>
      </c>
      <c r="J72" s="133">
        <v>3455.48</v>
      </c>
      <c r="L72" s="171"/>
      <c r="M72" s="170"/>
      <c r="N72" s="133">
        <v>25</v>
      </c>
      <c r="O72" s="133">
        <v>4352.7</v>
      </c>
    </row>
    <row r="73" spans="2:15" x14ac:dyDescent="0.25">
      <c r="B73" s="173"/>
      <c r="C73" s="170"/>
      <c r="D73" s="133">
        <v>17</v>
      </c>
      <c r="E73" s="133">
        <v>5750</v>
      </c>
      <c r="G73" s="170"/>
      <c r="H73" s="170"/>
      <c r="I73" s="133">
        <v>26</v>
      </c>
      <c r="J73" s="133">
        <v>2909.73</v>
      </c>
      <c r="L73" s="171"/>
      <c r="M73" s="170"/>
      <c r="N73" s="133">
        <v>26</v>
      </c>
      <c r="O73" s="133">
        <v>4363.33</v>
      </c>
    </row>
    <row r="74" spans="2:15" x14ac:dyDescent="0.25">
      <c r="B74" s="173"/>
      <c r="C74" s="170"/>
      <c r="D74" s="133">
        <v>18</v>
      </c>
      <c r="E74" s="133">
        <v>5800</v>
      </c>
      <c r="G74" s="170"/>
      <c r="H74" s="170"/>
      <c r="I74" s="133">
        <v>27</v>
      </c>
      <c r="J74" s="133">
        <v>1988.83</v>
      </c>
      <c r="L74" s="171"/>
      <c r="M74" s="170"/>
      <c r="N74" s="133">
        <v>27</v>
      </c>
      <c r="O74" s="133">
        <v>6579.4</v>
      </c>
    </row>
    <row r="75" spans="2:15" x14ac:dyDescent="0.25">
      <c r="B75" s="173"/>
      <c r="C75" s="170"/>
      <c r="D75" s="133">
        <v>19</v>
      </c>
      <c r="E75" s="133">
        <v>11000</v>
      </c>
      <c r="G75" s="170"/>
      <c r="H75" s="170"/>
      <c r="I75" s="133">
        <v>28</v>
      </c>
      <c r="J75" s="133">
        <v>2784.9</v>
      </c>
      <c r="L75" s="171"/>
      <c r="M75" s="170"/>
      <c r="N75" s="133">
        <v>28</v>
      </c>
      <c r="O75" s="133">
        <v>3376.63</v>
      </c>
    </row>
    <row r="76" spans="2:15" x14ac:dyDescent="0.25">
      <c r="B76" s="173"/>
      <c r="C76" s="170"/>
      <c r="D76" s="133">
        <v>20</v>
      </c>
      <c r="E76" s="133">
        <v>5866.67</v>
      </c>
      <c r="G76" s="170"/>
      <c r="H76" s="170" t="s">
        <v>97</v>
      </c>
      <c r="I76" s="133">
        <v>1</v>
      </c>
      <c r="J76" s="133">
        <v>2258.39</v>
      </c>
      <c r="L76" s="171"/>
      <c r="M76" s="170" t="s">
        <v>97</v>
      </c>
      <c r="N76" s="133">
        <v>1</v>
      </c>
      <c r="O76" s="133">
        <v>4619.67</v>
      </c>
    </row>
    <row r="77" spans="2:15" x14ac:dyDescent="0.25">
      <c r="B77" s="173"/>
      <c r="C77" s="170"/>
      <c r="D77" s="133">
        <v>21</v>
      </c>
      <c r="E77" s="133">
        <v>11000</v>
      </c>
      <c r="G77" s="170"/>
      <c r="H77" s="170"/>
      <c r="I77" s="133">
        <v>2</v>
      </c>
      <c r="J77" s="133">
        <v>2530.13</v>
      </c>
      <c r="L77" s="171"/>
      <c r="M77" s="170"/>
      <c r="N77" s="133">
        <v>2</v>
      </c>
      <c r="O77" s="133">
        <v>2142.86</v>
      </c>
    </row>
    <row r="78" spans="2:15" x14ac:dyDescent="0.25">
      <c r="B78" s="173"/>
      <c r="C78" s="170"/>
      <c r="D78" s="133">
        <v>26</v>
      </c>
      <c r="E78" s="133">
        <v>6554.44</v>
      </c>
      <c r="G78" s="170"/>
      <c r="H78" s="170"/>
      <c r="I78" s="133">
        <v>3</v>
      </c>
      <c r="J78" s="133">
        <v>2982.67</v>
      </c>
      <c r="L78" s="171"/>
      <c r="M78" s="170"/>
      <c r="N78" s="133">
        <v>3</v>
      </c>
      <c r="O78" s="133">
        <v>4940</v>
      </c>
    </row>
    <row r="79" spans="2:15" x14ac:dyDescent="0.25">
      <c r="B79" s="173"/>
      <c r="C79" s="170"/>
      <c r="D79" s="133">
        <v>27</v>
      </c>
      <c r="E79" s="133">
        <v>500</v>
      </c>
      <c r="G79" s="170"/>
      <c r="H79" s="170"/>
      <c r="I79" s="133">
        <v>4</v>
      </c>
      <c r="J79" s="133">
        <v>2444.6999999999998</v>
      </c>
      <c r="L79" s="171"/>
      <c r="M79" s="170"/>
      <c r="N79" s="133">
        <v>4</v>
      </c>
      <c r="O79" s="133">
        <v>6330.67</v>
      </c>
    </row>
    <row r="80" spans="2:15" x14ac:dyDescent="0.25">
      <c r="B80" s="173"/>
      <c r="C80" s="170"/>
      <c r="D80" s="133">
        <v>29</v>
      </c>
      <c r="E80" s="133">
        <v>7923.43</v>
      </c>
      <c r="G80" s="170"/>
      <c r="H80" s="170"/>
      <c r="I80" s="133">
        <v>5</v>
      </c>
      <c r="J80" s="133">
        <v>2079.5300000000002</v>
      </c>
      <c r="L80" s="171"/>
      <c r="M80" s="170"/>
      <c r="N80" s="133">
        <v>5</v>
      </c>
      <c r="O80" s="133">
        <v>4908</v>
      </c>
    </row>
    <row r="81" spans="2:15" x14ac:dyDescent="0.25">
      <c r="B81" s="173"/>
      <c r="C81" s="170"/>
      <c r="D81" s="133">
        <v>30</v>
      </c>
      <c r="E81" s="133">
        <v>1848</v>
      </c>
      <c r="G81" s="170"/>
      <c r="H81" s="170"/>
      <c r="I81" s="133">
        <v>6</v>
      </c>
      <c r="J81" s="133">
        <v>1611.3</v>
      </c>
      <c r="L81" s="171"/>
      <c r="M81" s="170"/>
      <c r="N81" s="133">
        <v>6</v>
      </c>
      <c r="O81" s="133">
        <v>5253.43</v>
      </c>
    </row>
    <row r="82" spans="2:15" x14ac:dyDescent="0.25">
      <c r="B82" s="173"/>
      <c r="C82" s="170" t="s">
        <v>99</v>
      </c>
      <c r="D82" s="133">
        <v>5</v>
      </c>
      <c r="E82" s="133">
        <v>10000</v>
      </c>
      <c r="G82" s="170"/>
      <c r="H82" s="170"/>
      <c r="I82" s="133">
        <v>7</v>
      </c>
      <c r="J82" s="133">
        <v>1740.13</v>
      </c>
      <c r="L82" s="171"/>
      <c r="M82" s="170"/>
      <c r="N82" s="133">
        <v>7</v>
      </c>
      <c r="O82" s="133">
        <v>4014</v>
      </c>
    </row>
    <row r="83" spans="2:15" x14ac:dyDescent="0.25">
      <c r="B83" s="173"/>
      <c r="C83" s="170"/>
      <c r="D83" s="133">
        <v>6</v>
      </c>
      <c r="E83" s="133">
        <v>600</v>
      </c>
      <c r="G83" s="170"/>
      <c r="H83" s="170"/>
      <c r="I83" s="133">
        <v>8</v>
      </c>
      <c r="J83" s="133">
        <v>1365.56</v>
      </c>
      <c r="L83" s="171"/>
      <c r="M83" s="170"/>
      <c r="N83" s="133">
        <v>8</v>
      </c>
      <c r="O83" s="133">
        <v>5859</v>
      </c>
    </row>
    <row r="84" spans="2:15" x14ac:dyDescent="0.25">
      <c r="B84" s="173"/>
      <c r="C84" s="170"/>
      <c r="D84" s="133">
        <v>11</v>
      </c>
      <c r="E84" s="133">
        <v>3000</v>
      </c>
      <c r="G84" s="170"/>
      <c r="H84" s="170"/>
      <c r="I84" s="133">
        <v>9</v>
      </c>
      <c r="J84" s="133">
        <v>1476.73</v>
      </c>
      <c r="L84" s="171"/>
      <c r="M84" s="170"/>
      <c r="N84" s="133">
        <v>9</v>
      </c>
      <c r="O84" s="133">
        <v>7075</v>
      </c>
    </row>
    <row r="85" spans="2:15" x14ac:dyDescent="0.25">
      <c r="B85" s="173"/>
      <c r="C85" s="170"/>
      <c r="D85" s="133">
        <v>13</v>
      </c>
      <c r="E85" s="133">
        <v>2000</v>
      </c>
      <c r="G85" s="170"/>
      <c r="H85" s="170"/>
      <c r="I85" s="133">
        <v>10</v>
      </c>
      <c r="J85" s="133">
        <v>1645</v>
      </c>
      <c r="L85" s="171"/>
      <c r="M85" s="170"/>
      <c r="N85" s="133">
        <v>10</v>
      </c>
      <c r="O85" s="133">
        <v>6972.33</v>
      </c>
    </row>
    <row r="86" spans="2:15" x14ac:dyDescent="0.25">
      <c r="B86" s="173"/>
      <c r="C86" s="170"/>
      <c r="D86" s="133">
        <v>15</v>
      </c>
      <c r="E86" s="133">
        <v>5900</v>
      </c>
      <c r="G86" s="170"/>
      <c r="H86" s="170"/>
      <c r="I86" s="133">
        <v>11</v>
      </c>
      <c r="J86" s="133">
        <v>2167.4499999999998</v>
      </c>
      <c r="L86" s="171"/>
      <c r="M86" s="170"/>
      <c r="N86" s="133">
        <v>11</v>
      </c>
      <c r="O86" s="133">
        <v>4215</v>
      </c>
    </row>
    <row r="87" spans="2:15" x14ac:dyDescent="0.25">
      <c r="B87" s="173"/>
      <c r="C87" s="170"/>
      <c r="D87" s="133">
        <v>16</v>
      </c>
      <c r="E87" s="133">
        <v>5900</v>
      </c>
      <c r="G87" s="170"/>
      <c r="H87" s="170"/>
      <c r="I87" s="133">
        <v>12</v>
      </c>
      <c r="J87" s="133">
        <v>3508.47</v>
      </c>
      <c r="L87" s="171"/>
      <c r="M87" s="170"/>
      <c r="N87" s="133">
        <v>12</v>
      </c>
      <c r="O87" s="133">
        <v>6968</v>
      </c>
    </row>
    <row r="88" spans="2:15" x14ac:dyDescent="0.25">
      <c r="B88" s="173"/>
      <c r="C88" s="170"/>
      <c r="D88" s="133">
        <v>18</v>
      </c>
      <c r="E88" s="133">
        <v>500</v>
      </c>
      <c r="G88" s="170"/>
      <c r="H88" s="170"/>
      <c r="I88" s="133">
        <v>13</v>
      </c>
      <c r="J88" s="133">
        <v>2144.63</v>
      </c>
      <c r="L88" s="171"/>
      <c r="M88" s="170"/>
      <c r="N88" s="133">
        <v>13</v>
      </c>
      <c r="O88" s="133">
        <v>5251.5</v>
      </c>
    </row>
    <row r="89" spans="2:15" x14ac:dyDescent="0.25">
      <c r="B89" s="173"/>
      <c r="C89" s="170"/>
      <c r="D89" s="133">
        <v>22</v>
      </c>
      <c r="E89" s="133">
        <v>140</v>
      </c>
      <c r="G89" s="170"/>
      <c r="H89" s="170"/>
      <c r="I89" s="133">
        <v>14</v>
      </c>
      <c r="J89" s="133">
        <v>1949.13</v>
      </c>
      <c r="L89" s="171"/>
      <c r="M89" s="170"/>
      <c r="N89" s="133">
        <v>14</v>
      </c>
      <c r="O89" s="133">
        <v>3389.2</v>
      </c>
    </row>
    <row r="90" spans="2:15" x14ac:dyDescent="0.25">
      <c r="B90" s="173"/>
      <c r="C90" s="170"/>
      <c r="D90" s="133">
        <v>23</v>
      </c>
      <c r="E90" s="133">
        <v>3582</v>
      </c>
      <c r="G90" s="170"/>
      <c r="H90" s="170"/>
      <c r="I90" s="133">
        <v>15</v>
      </c>
      <c r="J90" s="133">
        <v>1755.31</v>
      </c>
      <c r="L90" s="171"/>
      <c r="M90" s="170"/>
      <c r="N90" s="133">
        <v>15</v>
      </c>
      <c r="O90" s="133">
        <v>1837</v>
      </c>
    </row>
    <row r="91" spans="2:15" x14ac:dyDescent="0.25">
      <c r="B91" s="173"/>
      <c r="C91" s="170"/>
      <c r="D91" s="133">
        <v>24</v>
      </c>
      <c r="E91" s="133">
        <v>6200</v>
      </c>
      <c r="G91" s="170"/>
      <c r="H91" s="170"/>
      <c r="I91" s="133">
        <v>16</v>
      </c>
      <c r="J91" s="133">
        <v>1643.85</v>
      </c>
      <c r="L91" s="171"/>
      <c r="M91" s="170"/>
      <c r="N91" s="133">
        <v>16</v>
      </c>
      <c r="O91" s="133">
        <v>3048</v>
      </c>
    </row>
    <row r="92" spans="2:15" x14ac:dyDescent="0.25">
      <c r="B92" s="173"/>
      <c r="C92" s="170"/>
      <c r="D92" s="133">
        <v>26</v>
      </c>
      <c r="E92" s="133">
        <v>1300</v>
      </c>
      <c r="G92" s="170"/>
      <c r="H92" s="170"/>
      <c r="I92" s="133">
        <v>17</v>
      </c>
      <c r="J92" s="133">
        <v>1417.07</v>
      </c>
      <c r="L92" s="171"/>
      <c r="M92" s="170"/>
      <c r="N92" s="133">
        <v>17</v>
      </c>
      <c r="O92" s="133">
        <v>3500</v>
      </c>
    </row>
    <row r="93" spans="2:15" x14ac:dyDescent="0.25">
      <c r="B93" s="173"/>
      <c r="C93" s="170"/>
      <c r="D93" s="133">
        <v>27</v>
      </c>
      <c r="E93" s="133">
        <v>5000</v>
      </c>
      <c r="G93" s="170"/>
      <c r="H93" s="170"/>
      <c r="I93" s="133">
        <v>18</v>
      </c>
      <c r="J93" s="133">
        <v>2045</v>
      </c>
      <c r="L93" s="171"/>
      <c r="M93" s="170"/>
      <c r="N93" s="133">
        <v>18</v>
      </c>
      <c r="O93" s="133">
        <v>3112.5</v>
      </c>
    </row>
    <row r="94" spans="2:15" x14ac:dyDescent="0.25">
      <c r="B94" s="173"/>
      <c r="C94" s="170"/>
      <c r="D94" s="133">
        <v>29</v>
      </c>
      <c r="E94" s="133">
        <v>2500</v>
      </c>
      <c r="G94" s="170"/>
      <c r="H94" s="170"/>
      <c r="I94" s="133">
        <v>19</v>
      </c>
      <c r="J94" s="133">
        <v>1533.33</v>
      </c>
      <c r="L94" s="171"/>
      <c r="M94" s="170"/>
      <c r="N94" s="133">
        <v>19</v>
      </c>
      <c r="O94" s="133">
        <v>7977.5</v>
      </c>
    </row>
    <row r="95" spans="2:15" x14ac:dyDescent="0.25">
      <c r="B95" s="173"/>
      <c r="C95" s="170"/>
      <c r="D95" s="133">
        <v>30</v>
      </c>
      <c r="E95" s="133">
        <v>5738</v>
      </c>
      <c r="G95" s="170"/>
      <c r="H95" s="170"/>
      <c r="I95" s="133">
        <v>20</v>
      </c>
      <c r="J95" s="133">
        <v>1344.92</v>
      </c>
      <c r="L95" s="171"/>
      <c r="M95" s="170"/>
      <c r="N95" s="133">
        <v>20</v>
      </c>
      <c r="O95" s="133">
        <v>5236.5</v>
      </c>
    </row>
    <row r="96" spans="2:15" x14ac:dyDescent="0.25">
      <c r="B96" s="173"/>
      <c r="C96" s="170" t="s">
        <v>100</v>
      </c>
      <c r="D96" s="133">
        <v>5</v>
      </c>
      <c r="E96" s="133">
        <v>1000</v>
      </c>
      <c r="G96" s="170"/>
      <c r="H96" s="170"/>
      <c r="I96" s="133">
        <v>21</v>
      </c>
      <c r="J96" s="133">
        <v>1933.33</v>
      </c>
      <c r="L96" s="171"/>
      <c r="M96" s="170"/>
      <c r="N96" s="133">
        <v>21</v>
      </c>
      <c r="O96" s="133">
        <v>3648</v>
      </c>
    </row>
    <row r="97" spans="2:15" x14ac:dyDescent="0.25">
      <c r="B97" s="173"/>
      <c r="C97" s="170"/>
      <c r="D97" s="133">
        <v>7</v>
      </c>
      <c r="E97" s="133">
        <v>2666.67</v>
      </c>
      <c r="G97" s="170"/>
      <c r="H97" s="170"/>
      <c r="I97" s="133">
        <v>22</v>
      </c>
      <c r="J97" s="133">
        <v>1691.3</v>
      </c>
      <c r="L97" s="171"/>
      <c r="M97" s="170"/>
      <c r="N97" s="133">
        <v>22</v>
      </c>
      <c r="O97" s="133">
        <v>3518.1</v>
      </c>
    </row>
    <row r="98" spans="2:15" x14ac:dyDescent="0.25">
      <c r="B98" s="173"/>
      <c r="C98" s="170"/>
      <c r="D98" s="133">
        <v>8</v>
      </c>
      <c r="E98" s="133">
        <v>1396.67</v>
      </c>
      <c r="G98" s="170"/>
      <c r="H98" s="170"/>
      <c r="I98" s="133">
        <v>23</v>
      </c>
      <c r="J98" s="133">
        <v>1028.83</v>
      </c>
      <c r="L98" s="171"/>
      <c r="M98" s="170"/>
      <c r="N98" s="133">
        <v>23</v>
      </c>
      <c r="O98" s="133">
        <v>7984.33</v>
      </c>
    </row>
    <row r="99" spans="2:15" x14ac:dyDescent="0.25">
      <c r="B99" s="173"/>
      <c r="C99" s="170"/>
      <c r="D99" s="133">
        <v>9</v>
      </c>
      <c r="E99" s="133">
        <v>1070</v>
      </c>
      <c r="G99" s="170"/>
      <c r="H99" s="170"/>
      <c r="I99" s="133">
        <v>24</v>
      </c>
      <c r="J99" s="133">
        <v>1227.8</v>
      </c>
      <c r="L99" s="171"/>
      <c r="M99" s="170"/>
      <c r="N99" s="133">
        <v>24</v>
      </c>
      <c r="O99" s="133">
        <v>3922.5</v>
      </c>
    </row>
    <row r="100" spans="2:15" x14ac:dyDescent="0.25">
      <c r="B100" s="173"/>
      <c r="C100" s="170"/>
      <c r="D100" s="133">
        <v>11</v>
      </c>
      <c r="E100" s="133">
        <v>33000</v>
      </c>
      <c r="G100" s="170"/>
      <c r="H100" s="170"/>
      <c r="I100" s="133">
        <v>25</v>
      </c>
      <c r="J100" s="133">
        <v>1721.75</v>
      </c>
      <c r="L100" s="171"/>
      <c r="M100" s="170"/>
      <c r="N100" s="133">
        <v>25</v>
      </c>
      <c r="O100" s="133">
        <v>4351.67</v>
      </c>
    </row>
    <row r="101" spans="2:15" x14ac:dyDescent="0.25">
      <c r="B101" s="173"/>
      <c r="C101" s="170"/>
      <c r="D101" s="133">
        <v>12</v>
      </c>
      <c r="E101" s="133">
        <v>6100</v>
      </c>
      <c r="G101" s="170"/>
      <c r="H101" s="170"/>
      <c r="I101" s="133">
        <v>26</v>
      </c>
      <c r="J101" s="133">
        <v>1131.3</v>
      </c>
      <c r="L101" s="171"/>
      <c r="M101" s="170"/>
      <c r="N101" s="133">
        <v>26</v>
      </c>
      <c r="O101" s="133">
        <v>4228.25</v>
      </c>
    </row>
    <row r="102" spans="2:15" x14ac:dyDescent="0.25">
      <c r="B102" s="173"/>
      <c r="C102" s="170"/>
      <c r="D102" s="133">
        <v>13</v>
      </c>
      <c r="E102" s="133">
        <v>1368.67</v>
      </c>
      <c r="G102" s="170"/>
      <c r="H102" s="170"/>
      <c r="I102" s="133">
        <v>27</v>
      </c>
      <c r="J102" s="133">
        <v>2551.17</v>
      </c>
      <c r="L102" s="171"/>
      <c r="M102" s="170"/>
      <c r="N102" s="133">
        <v>27</v>
      </c>
      <c r="O102" s="133">
        <v>3205.8</v>
      </c>
    </row>
    <row r="103" spans="2:15" x14ac:dyDescent="0.25">
      <c r="B103" s="173"/>
      <c r="C103" s="170"/>
      <c r="D103" s="133">
        <v>14</v>
      </c>
      <c r="E103" s="133">
        <v>4833.33</v>
      </c>
      <c r="G103" s="170"/>
      <c r="H103" s="170"/>
      <c r="I103" s="133">
        <v>28</v>
      </c>
      <c r="J103" s="133">
        <v>2681</v>
      </c>
      <c r="L103" s="171"/>
      <c r="M103" s="170"/>
      <c r="N103" s="133">
        <v>28</v>
      </c>
      <c r="O103" s="133">
        <v>4342.5</v>
      </c>
    </row>
    <row r="104" spans="2:15" x14ac:dyDescent="0.25">
      <c r="B104" s="173"/>
      <c r="C104" s="170"/>
      <c r="D104" s="133">
        <v>16</v>
      </c>
      <c r="E104" s="133">
        <v>3500</v>
      </c>
      <c r="G104" s="170"/>
      <c r="H104" s="170"/>
      <c r="I104" s="133">
        <v>29</v>
      </c>
      <c r="J104" s="133">
        <v>1230.81</v>
      </c>
      <c r="L104" s="171"/>
      <c r="M104" s="170"/>
      <c r="N104" s="133">
        <v>29</v>
      </c>
      <c r="O104" s="133">
        <v>3714.5</v>
      </c>
    </row>
    <row r="105" spans="2:15" x14ac:dyDescent="0.25">
      <c r="B105" s="173"/>
      <c r="C105" s="170"/>
      <c r="D105" s="133">
        <v>17</v>
      </c>
      <c r="E105" s="133">
        <v>7000</v>
      </c>
      <c r="G105" s="170"/>
      <c r="H105" s="170"/>
      <c r="I105" s="133">
        <v>30</v>
      </c>
      <c r="J105" s="133">
        <v>2284</v>
      </c>
      <c r="L105" s="171"/>
      <c r="M105" s="170"/>
      <c r="N105" s="133">
        <v>30</v>
      </c>
      <c r="O105" s="133">
        <v>4250</v>
      </c>
    </row>
    <row r="106" spans="2:15" x14ac:dyDescent="0.25">
      <c r="B106" s="173"/>
      <c r="C106" s="170"/>
      <c r="D106" s="133">
        <v>21</v>
      </c>
      <c r="E106" s="133">
        <v>3166.67</v>
      </c>
      <c r="G106" s="170"/>
      <c r="H106" s="170"/>
      <c r="I106" s="133">
        <v>31</v>
      </c>
      <c r="J106" s="133">
        <v>4694</v>
      </c>
      <c r="L106" s="171"/>
      <c r="M106" s="170"/>
      <c r="N106" s="133">
        <v>31</v>
      </c>
      <c r="O106" s="133">
        <v>4052.4</v>
      </c>
    </row>
    <row r="107" spans="2:15" x14ac:dyDescent="0.25">
      <c r="B107" s="173"/>
      <c r="C107" s="170"/>
      <c r="D107" s="133">
        <v>22</v>
      </c>
      <c r="E107" s="133">
        <v>3500</v>
      </c>
      <c r="G107" s="170"/>
      <c r="H107" s="170" t="s">
        <v>98</v>
      </c>
      <c r="I107" s="133">
        <v>1</v>
      </c>
      <c r="J107" s="133">
        <v>2075.14</v>
      </c>
      <c r="L107" s="171"/>
      <c r="M107" s="170" t="s">
        <v>98</v>
      </c>
      <c r="N107" s="133">
        <v>1</v>
      </c>
      <c r="O107" s="133">
        <v>5548</v>
      </c>
    </row>
    <row r="108" spans="2:15" x14ac:dyDescent="0.25">
      <c r="B108" s="173"/>
      <c r="C108" s="170"/>
      <c r="D108" s="133">
        <v>26</v>
      </c>
      <c r="E108" s="133">
        <v>3500</v>
      </c>
      <c r="G108" s="170"/>
      <c r="H108" s="170"/>
      <c r="I108" s="133">
        <v>2</v>
      </c>
      <c r="J108" s="133">
        <v>2390.67</v>
      </c>
      <c r="L108" s="171"/>
      <c r="M108" s="170"/>
      <c r="N108" s="133">
        <v>2</v>
      </c>
      <c r="O108" s="133">
        <v>6127</v>
      </c>
    </row>
    <row r="109" spans="2:15" x14ac:dyDescent="0.25">
      <c r="B109" s="173"/>
      <c r="C109" s="170"/>
      <c r="D109" s="133">
        <v>27</v>
      </c>
      <c r="E109" s="133">
        <v>4137.63</v>
      </c>
      <c r="G109" s="170"/>
      <c r="H109" s="170"/>
      <c r="I109" s="133">
        <v>3</v>
      </c>
      <c r="J109" s="133">
        <v>2519.67</v>
      </c>
      <c r="L109" s="171"/>
      <c r="M109" s="170"/>
      <c r="N109" s="133">
        <v>3</v>
      </c>
      <c r="O109" s="133">
        <v>4978</v>
      </c>
    </row>
    <row r="110" spans="2:15" x14ac:dyDescent="0.25">
      <c r="B110" s="173"/>
      <c r="C110" s="170"/>
      <c r="D110" s="133">
        <v>28</v>
      </c>
      <c r="E110" s="133">
        <v>3500</v>
      </c>
      <c r="G110" s="170"/>
      <c r="H110" s="170"/>
      <c r="I110" s="133">
        <v>4</v>
      </c>
      <c r="J110" s="133">
        <v>952.67</v>
      </c>
      <c r="L110" s="171"/>
      <c r="M110" s="170"/>
      <c r="N110" s="133">
        <v>4</v>
      </c>
      <c r="O110" s="133">
        <v>3582.43</v>
      </c>
    </row>
    <row r="111" spans="2:15" x14ac:dyDescent="0.25">
      <c r="B111" s="173"/>
      <c r="C111" s="170" t="s">
        <v>101</v>
      </c>
      <c r="D111" s="133">
        <v>3</v>
      </c>
      <c r="E111" s="133">
        <v>3500</v>
      </c>
      <c r="G111" s="170"/>
      <c r="H111" s="170"/>
      <c r="I111" s="133">
        <v>5</v>
      </c>
      <c r="J111" s="133">
        <v>1751.43</v>
      </c>
      <c r="L111" s="171"/>
      <c r="M111" s="170"/>
      <c r="N111" s="133">
        <v>5</v>
      </c>
      <c r="O111" s="133">
        <v>7136</v>
      </c>
    </row>
    <row r="112" spans="2:15" x14ac:dyDescent="0.25">
      <c r="B112" s="173"/>
      <c r="C112" s="170"/>
      <c r="D112" s="133">
        <v>4</v>
      </c>
      <c r="E112" s="133">
        <v>4000</v>
      </c>
      <c r="G112" s="170"/>
      <c r="H112" s="170"/>
      <c r="I112" s="133">
        <v>6</v>
      </c>
      <c r="J112" s="133">
        <v>1941.2</v>
      </c>
      <c r="L112" s="171"/>
      <c r="M112" s="170"/>
      <c r="N112" s="133">
        <v>6</v>
      </c>
      <c r="O112" s="133">
        <v>5960</v>
      </c>
    </row>
    <row r="113" spans="2:15" x14ac:dyDescent="0.25">
      <c r="B113" s="173"/>
      <c r="C113" s="170"/>
      <c r="D113" s="133">
        <v>5</v>
      </c>
      <c r="E113" s="133">
        <v>6591.2</v>
      </c>
      <c r="G113" s="170"/>
      <c r="H113" s="170"/>
      <c r="I113" s="133">
        <v>7</v>
      </c>
      <c r="J113" s="133">
        <v>2644.5</v>
      </c>
      <c r="L113" s="171"/>
      <c r="M113" s="170"/>
      <c r="N113" s="133">
        <v>7</v>
      </c>
      <c r="O113" s="133">
        <v>7470.8</v>
      </c>
    </row>
    <row r="114" spans="2:15" x14ac:dyDescent="0.25">
      <c r="B114" s="173"/>
      <c r="C114" s="170"/>
      <c r="D114" s="133">
        <v>6</v>
      </c>
      <c r="E114" s="133">
        <v>20000</v>
      </c>
      <c r="G114" s="170"/>
      <c r="H114" s="170"/>
      <c r="I114" s="133">
        <v>8</v>
      </c>
      <c r="J114" s="133">
        <v>2244</v>
      </c>
      <c r="L114" s="171"/>
      <c r="M114" s="170"/>
      <c r="N114" s="133">
        <v>8</v>
      </c>
      <c r="O114" s="133">
        <v>5062.7</v>
      </c>
    </row>
    <row r="115" spans="2:15" x14ac:dyDescent="0.25">
      <c r="B115" s="173"/>
      <c r="C115" s="170"/>
      <c r="D115" s="133">
        <v>13</v>
      </c>
      <c r="E115" s="133">
        <v>4300</v>
      </c>
      <c r="G115" s="170"/>
      <c r="H115" s="170"/>
      <c r="I115" s="133">
        <v>9</v>
      </c>
      <c r="J115" s="133">
        <v>2303.21</v>
      </c>
      <c r="L115" s="171"/>
      <c r="M115" s="170"/>
      <c r="N115" s="133">
        <v>9</v>
      </c>
      <c r="O115" s="133">
        <v>8290</v>
      </c>
    </row>
    <row r="116" spans="2:15" x14ac:dyDescent="0.25">
      <c r="B116" s="173"/>
      <c r="C116" s="170"/>
      <c r="D116" s="133">
        <v>16</v>
      </c>
      <c r="E116" s="133">
        <v>500</v>
      </c>
      <c r="G116" s="170"/>
      <c r="H116" s="170"/>
      <c r="I116" s="133">
        <v>10</v>
      </c>
      <c r="J116" s="133">
        <v>2334.5700000000002</v>
      </c>
      <c r="L116" s="171"/>
      <c r="M116" s="170"/>
      <c r="N116" s="133">
        <v>10</v>
      </c>
      <c r="O116" s="133">
        <v>12241.33</v>
      </c>
    </row>
    <row r="117" spans="2:15" x14ac:dyDescent="0.25">
      <c r="B117" s="173"/>
      <c r="C117" s="170"/>
      <c r="D117" s="133">
        <v>18</v>
      </c>
      <c r="E117" s="133">
        <v>3900</v>
      </c>
      <c r="G117" s="170"/>
      <c r="H117" s="170"/>
      <c r="I117" s="133">
        <v>11</v>
      </c>
      <c r="J117" s="133">
        <v>3043.33</v>
      </c>
      <c r="L117" s="171"/>
      <c r="M117" s="170"/>
      <c r="N117" s="133">
        <v>11</v>
      </c>
      <c r="O117" s="133">
        <v>10481.25</v>
      </c>
    </row>
    <row r="118" spans="2:15" x14ac:dyDescent="0.25">
      <c r="B118" s="173"/>
      <c r="C118" s="170"/>
      <c r="D118" s="133">
        <v>19</v>
      </c>
      <c r="E118" s="133">
        <v>2450</v>
      </c>
      <c r="G118" s="170"/>
      <c r="H118" s="170"/>
      <c r="I118" s="133">
        <v>12</v>
      </c>
      <c r="J118" s="133">
        <v>3514.67</v>
      </c>
      <c r="L118" s="171"/>
      <c r="M118" s="170"/>
      <c r="N118" s="133">
        <v>12</v>
      </c>
      <c r="O118" s="133">
        <v>6429.37</v>
      </c>
    </row>
    <row r="119" spans="2:15" x14ac:dyDescent="0.25">
      <c r="B119" s="173"/>
      <c r="C119" s="170"/>
      <c r="D119" s="133">
        <v>20</v>
      </c>
      <c r="E119" s="133">
        <v>1500</v>
      </c>
      <c r="G119" s="170"/>
      <c r="H119" s="170"/>
      <c r="I119" s="133">
        <v>13</v>
      </c>
      <c r="J119" s="133">
        <v>585.33000000000004</v>
      </c>
      <c r="L119" s="171"/>
      <c r="M119" s="170"/>
      <c r="N119" s="133">
        <v>13</v>
      </c>
      <c r="O119" s="133">
        <v>6500</v>
      </c>
    </row>
    <row r="120" spans="2:15" x14ac:dyDescent="0.25">
      <c r="B120" s="173"/>
      <c r="C120" s="170"/>
      <c r="D120" s="133">
        <v>21</v>
      </c>
      <c r="E120" s="133">
        <v>2130</v>
      </c>
      <c r="G120" s="170"/>
      <c r="H120" s="170"/>
      <c r="I120" s="133">
        <v>14</v>
      </c>
      <c r="J120" s="133">
        <v>3233.63</v>
      </c>
      <c r="L120" s="171"/>
      <c r="M120" s="170"/>
      <c r="N120" s="133">
        <v>14</v>
      </c>
      <c r="O120" s="133">
        <v>8500</v>
      </c>
    </row>
    <row r="121" spans="2:15" x14ac:dyDescent="0.25">
      <c r="B121" s="173"/>
      <c r="C121" s="170"/>
      <c r="D121" s="133">
        <v>22</v>
      </c>
      <c r="E121" s="133">
        <v>5250</v>
      </c>
      <c r="G121" s="170"/>
      <c r="H121" s="170"/>
      <c r="I121" s="133">
        <v>15</v>
      </c>
      <c r="J121" s="133">
        <v>3069</v>
      </c>
      <c r="L121" s="171"/>
      <c r="M121" s="170"/>
      <c r="N121" s="133">
        <v>15</v>
      </c>
      <c r="O121" s="133">
        <v>3375</v>
      </c>
    </row>
    <row r="122" spans="2:15" x14ac:dyDescent="0.25">
      <c r="B122" s="173"/>
      <c r="C122" s="170"/>
      <c r="D122" s="133">
        <v>23</v>
      </c>
      <c r="E122" s="133">
        <v>4687.5</v>
      </c>
      <c r="G122" s="170"/>
      <c r="H122" s="170"/>
      <c r="I122" s="133">
        <v>16</v>
      </c>
      <c r="J122" s="133">
        <v>3511.3</v>
      </c>
      <c r="L122" s="171"/>
      <c r="M122" s="170"/>
      <c r="N122" s="133">
        <v>16</v>
      </c>
      <c r="O122" s="133">
        <v>3500</v>
      </c>
    </row>
    <row r="123" spans="2:15" x14ac:dyDescent="0.25">
      <c r="B123" s="173"/>
      <c r="C123" s="170"/>
      <c r="D123" s="133">
        <v>24</v>
      </c>
      <c r="E123" s="133">
        <v>1748</v>
      </c>
      <c r="G123" s="170"/>
      <c r="H123" s="170"/>
      <c r="I123" s="133">
        <v>17</v>
      </c>
      <c r="J123" s="133">
        <v>3319.08</v>
      </c>
      <c r="L123" s="171"/>
      <c r="M123" s="170"/>
      <c r="N123" s="133">
        <v>17</v>
      </c>
      <c r="O123" s="133">
        <v>5337</v>
      </c>
    </row>
    <row r="124" spans="2:15" x14ac:dyDescent="0.25">
      <c r="B124" s="173"/>
      <c r="C124" s="170"/>
      <c r="D124" s="133">
        <v>25</v>
      </c>
      <c r="E124" s="133">
        <v>3575</v>
      </c>
      <c r="G124" s="170"/>
      <c r="H124" s="170"/>
      <c r="I124" s="133">
        <v>18</v>
      </c>
      <c r="J124" s="133">
        <v>2335.83</v>
      </c>
      <c r="L124" s="171"/>
      <c r="M124" s="170"/>
      <c r="N124" s="133">
        <v>18</v>
      </c>
      <c r="O124" s="133">
        <v>7729.6</v>
      </c>
    </row>
    <row r="125" spans="2:15" x14ac:dyDescent="0.25">
      <c r="B125" s="173"/>
      <c r="C125" s="170"/>
      <c r="D125" s="133">
        <v>26</v>
      </c>
      <c r="E125" s="133">
        <v>2622</v>
      </c>
      <c r="G125" s="170"/>
      <c r="H125" s="170"/>
      <c r="I125" s="133">
        <v>19</v>
      </c>
      <c r="J125" s="133">
        <v>3074.64</v>
      </c>
      <c r="L125" s="171"/>
      <c r="M125" s="170"/>
      <c r="N125" s="133">
        <v>19</v>
      </c>
      <c r="O125" s="133">
        <v>11136.5</v>
      </c>
    </row>
    <row r="126" spans="2:15" x14ac:dyDescent="0.25">
      <c r="B126" s="173"/>
      <c r="C126" s="170"/>
      <c r="D126" s="133">
        <v>28</v>
      </c>
      <c r="E126" s="133">
        <v>1200</v>
      </c>
      <c r="G126" s="170"/>
      <c r="H126" s="170"/>
      <c r="I126" s="133">
        <v>20</v>
      </c>
      <c r="J126" s="133">
        <v>3957.4</v>
      </c>
      <c r="L126" s="171"/>
      <c r="M126" s="170"/>
      <c r="N126" s="133">
        <v>20</v>
      </c>
      <c r="O126" s="133">
        <v>10806.5</v>
      </c>
    </row>
    <row r="127" spans="2:15" x14ac:dyDescent="0.25">
      <c r="B127" s="173"/>
      <c r="C127" s="170"/>
      <c r="D127" s="133">
        <v>29</v>
      </c>
      <c r="E127" s="133">
        <v>1500</v>
      </c>
      <c r="G127" s="170"/>
      <c r="H127" s="170"/>
      <c r="I127" s="133">
        <v>21</v>
      </c>
      <c r="J127" s="133">
        <v>1752.5</v>
      </c>
      <c r="L127" s="171"/>
      <c r="M127" s="170"/>
      <c r="N127" s="133">
        <v>21</v>
      </c>
      <c r="O127" s="133">
        <v>5741.88</v>
      </c>
    </row>
    <row r="128" spans="2:15" x14ac:dyDescent="0.25">
      <c r="B128" s="173"/>
      <c r="C128" s="170"/>
      <c r="D128" s="133">
        <v>30</v>
      </c>
      <c r="E128" s="133">
        <v>3659.33</v>
      </c>
      <c r="G128" s="170"/>
      <c r="H128" s="170"/>
      <c r="I128" s="133">
        <v>22</v>
      </c>
      <c r="J128" s="133">
        <v>2919.75</v>
      </c>
      <c r="L128" s="171"/>
      <c r="M128" s="170"/>
      <c r="N128" s="133">
        <v>22</v>
      </c>
      <c r="O128" s="133">
        <v>5650</v>
      </c>
    </row>
    <row r="129" spans="2:15" x14ac:dyDescent="0.25">
      <c r="B129" s="173"/>
      <c r="C129" s="170"/>
      <c r="D129" s="133">
        <v>31</v>
      </c>
      <c r="E129" s="133">
        <v>104</v>
      </c>
      <c r="G129" s="170"/>
      <c r="H129" s="170"/>
      <c r="I129" s="133">
        <v>23</v>
      </c>
      <c r="J129" s="133">
        <v>2554.67</v>
      </c>
      <c r="L129" s="171"/>
      <c r="M129" s="170"/>
      <c r="N129" s="133">
        <v>23</v>
      </c>
      <c r="O129" s="133">
        <v>2524</v>
      </c>
    </row>
    <row r="130" spans="2:15" x14ac:dyDescent="0.25">
      <c r="B130" s="173"/>
      <c r="C130" s="170" t="s">
        <v>102</v>
      </c>
      <c r="D130" s="133">
        <v>1</v>
      </c>
      <c r="E130" s="133">
        <v>1500</v>
      </c>
      <c r="G130" s="170"/>
      <c r="H130" s="170"/>
      <c r="I130" s="133">
        <v>24</v>
      </c>
      <c r="J130" s="133">
        <v>2591.6</v>
      </c>
      <c r="L130" s="171"/>
      <c r="M130" s="170"/>
      <c r="N130" s="133">
        <v>24</v>
      </c>
      <c r="O130" s="133">
        <v>4669.75</v>
      </c>
    </row>
    <row r="131" spans="2:15" x14ac:dyDescent="0.25">
      <c r="B131" s="173"/>
      <c r="C131" s="170"/>
      <c r="D131" s="133">
        <v>2</v>
      </c>
      <c r="E131" s="133">
        <v>3000</v>
      </c>
      <c r="G131" s="170"/>
      <c r="H131" s="170"/>
      <c r="I131" s="133">
        <v>25</v>
      </c>
      <c r="J131" s="133">
        <v>3219.63</v>
      </c>
      <c r="L131" s="171"/>
      <c r="M131" s="170"/>
      <c r="N131" s="133">
        <v>25</v>
      </c>
      <c r="O131" s="133">
        <v>13000</v>
      </c>
    </row>
    <row r="132" spans="2:15" x14ac:dyDescent="0.25">
      <c r="B132" s="173"/>
      <c r="C132" s="170"/>
      <c r="D132" s="133">
        <v>4</v>
      </c>
      <c r="E132" s="133">
        <v>1800</v>
      </c>
      <c r="G132" s="170"/>
      <c r="H132" s="170"/>
      <c r="I132" s="133">
        <v>26</v>
      </c>
      <c r="J132" s="133">
        <v>2826.79</v>
      </c>
      <c r="L132" s="171"/>
      <c r="M132" s="170"/>
      <c r="N132" s="133">
        <v>26</v>
      </c>
      <c r="O132" s="133">
        <v>3229.6</v>
      </c>
    </row>
    <row r="133" spans="2:15" x14ac:dyDescent="0.25">
      <c r="B133" s="173"/>
      <c r="C133" s="170"/>
      <c r="D133" s="133">
        <v>5</v>
      </c>
      <c r="E133" s="133">
        <v>3250</v>
      </c>
      <c r="G133" s="170"/>
      <c r="H133" s="170"/>
      <c r="I133" s="133">
        <v>27</v>
      </c>
      <c r="J133" s="133">
        <v>849</v>
      </c>
      <c r="L133" s="171"/>
      <c r="M133" s="170"/>
      <c r="N133" s="133">
        <v>27</v>
      </c>
      <c r="O133" s="133">
        <v>3450.67</v>
      </c>
    </row>
    <row r="134" spans="2:15" x14ac:dyDescent="0.25">
      <c r="B134" s="173"/>
      <c r="C134" s="170"/>
      <c r="D134" s="133">
        <v>6</v>
      </c>
      <c r="E134" s="133">
        <v>5671.67</v>
      </c>
      <c r="G134" s="170"/>
      <c r="H134" s="170"/>
      <c r="I134" s="133">
        <v>28</v>
      </c>
      <c r="J134" s="133">
        <v>2331.17</v>
      </c>
      <c r="L134" s="171"/>
      <c r="M134" s="170"/>
      <c r="N134" s="133">
        <v>28</v>
      </c>
      <c r="O134" s="133">
        <v>8000</v>
      </c>
    </row>
    <row r="135" spans="2:15" x14ac:dyDescent="0.25">
      <c r="B135" s="173"/>
      <c r="C135" s="170"/>
      <c r="D135" s="133">
        <v>7</v>
      </c>
      <c r="E135" s="133">
        <v>19300</v>
      </c>
      <c r="G135" s="170"/>
      <c r="H135" s="170"/>
      <c r="I135" s="133">
        <v>29</v>
      </c>
      <c r="J135" s="133">
        <v>2155.89</v>
      </c>
      <c r="L135" s="171"/>
      <c r="M135" s="170"/>
      <c r="N135" s="133">
        <v>29</v>
      </c>
      <c r="O135" s="133">
        <v>3717.5</v>
      </c>
    </row>
    <row r="136" spans="2:15" x14ac:dyDescent="0.25">
      <c r="B136" s="173"/>
      <c r="C136" s="170"/>
      <c r="D136" s="133">
        <v>8</v>
      </c>
      <c r="E136" s="133">
        <v>22500</v>
      </c>
      <c r="G136" s="170"/>
      <c r="H136" s="170"/>
      <c r="I136" s="133">
        <v>30</v>
      </c>
      <c r="J136" s="133">
        <v>926.23</v>
      </c>
      <c r="L136" s="171"/>
      <c r="M136" s="170"/>
      <c r="N136" s="133">
        <v>30</v>
      </c>
      <c r="O136" s="133">
        <v>1900</v>
      </c>
    </row>
    <row r="137" spans="2:15" x14ac:dyDescent="0.25">
      <c r="B137" s="173"/>
      <c r="C137" s="170"/>
      <c r="D137" s="133">
        <v>9</v>
      </c>
      <c r="E137" s="133">
        <v>24250</v>
      </c>
      <c r="G137" s="170"/>
      <c r="H137" s="170" t="s">
        <v>99</v>
      </c>
      <c r="I137" s="133">
        <v>1</v>
      </c>
      <c r="J137" s="133">
        <v>2636.67</v>
      </c>
      <c r="L137" s="171"/>
      <c r="M137" s="170" t="s">
        <v>99</v>
      </c>
      <c r="N137" s="133">
        <v>1</v>
      </c>
      <c r="O137" s="133">
        <v>5500</v>
      </c>
    </row>
    <row r="138" spans="2:15" x14ac:dyDescent="0.25">
      <c r="B138" s="173"/>
      <c r="C138" s="170"/>
      <c r="D138" s="133">
        <v>10</v>
      </c>
      <c r="E138" s="133">
        <v>6433</v>
      </c>
      <c r="G138" s="170"/>
      <c r="H138" s="170"/>
      <c r="I138" s="133">
        <v>2</v>
      </c>
      <c r="J138" s="133">
        <v>1810.57</v>
      </c>
      <c r="L138" s="171"/>
      <c r="M138" s="170"/>
      <c r="N138" s="133">
        <v>2</v>
      </c>
      <c r="O138" s="133">
        <v>2489.17</v>
      </c>
    </row>
    <row r="139" spans="2:15" x14ac:dyDescent="0.25">
      <c r="B139" s="173"/>
      <c r="C139" s="170"/>
      <c r="D139" s="133">
        <v>11</v>
      </c>
      <c r="E139" s="133">
        <v>5173</v>
      </c>
      <c r="G139" s="170"/>
      <c r="H139" s="170"/>
      <c r="I139" s="133">
        <v>3</v>
      </c>
      <c r="J139" s="133">
        <v>1317.8</v>
      </c>
      <c r="L139" s="171"/>
      <c r="M139" s="170"/>
      <c r="N139" s="133">
        <v>3</v>
      </c>
      <c r="O139" s="133">
        <v>5172.5</v>
      </c>
    </row>
    <row r="140" spans="2:15" x14ac:dyDescent="0.25">
      <c r="B140" s="173"/>
      <c r="C140" s="170"/>
      <c r="D140" s="133">
        <v>12</v>
      </c>
      <c r="E140" s="133">
        <v>24815</v>
      </c>
      <c r="G140" s="170"/>
      <c r="H140" s="170"/>
      <c r="I140" s="133">
        <v>4</v>
      </c>
      <c r="J140" s="133">
        <v>638.75</v>
      </c>
      <c r="L140" s="171"/>
      <c r="M140" s="170"/>
      <c r="N140" s="133">
        <v>4</v>
      </c>
      <c r="O140" s="133">
        <v>5000</v>
      </c>
    </row>
    <row r="141" spans="2:15" x14ac:dyDescent="0.25">
      <c r="B141" s="173"/>
      <c r="C141" s="170"/>
      <c r="D141" s="133">
        <v>13</v>
      </c>
      <c r="E141" s="133">
        <v>8024.62</v>
      </c>
      <c r="G141" s="170"/>
      <c r="H141" s="170"/>
      <c r="I141" s="133">
        <v>5</v>
      </c>
      <c r="J141" s="133">
        <v>704.43</v>
      </c>
      <c r="L141" s="171"/>
      <c r="M141" s="170"/>
      <c r="N141" s="133">
        <v>5</v>
      </c>
      <c r="O141" s="133">
        <v>2000</v>
      </c>
    </row>
    <row r="142" spans="2:15" x14ac:dyDescent="0.25">
      <c r="B142" s="173"/>
      <c r="C142" s="170"/>
      <c r="D142" s="133">
        <v>15</v>
      </c>
      <c r="E142" s="133">
        <v>3000</v>
      </c>
      <c r="G142" s="170"/>
      <c r="H142" s="170"/>
      <c r="I142" s="133">
        <v>6</v>
      </c>
      <c r="J142" s="133">
        <v>1205</v>
      </c>
      <c r="L142" s="171"/>
      <c r="M142" s="170"/>
      <c r="N142" s="133">
        <v>6</v>
      </c>
      <c r="O142" s="133">
        <v>2500</v>
      </c>
    </row>
    <row r="143" spans="2:15" x14ac:dyDescent="0.25">
      <c r="B143" s="173"/>
      <c r="C143" s="170"/>
      <c r="D143" s="133">
        <v>16</v>
      </c>
      <c r="E143" s="133">
        <v>3000</v>
      </c>
      <c r="G143" s="170"/>
      <c r="H143" s="170"/>
      <c r="I143" s="133">
        <v>7</v>
      </c>
      <c r="J143" s="133">
        <v>1227.71</v>
      </c>
      <c r="L143" s="171"/>
      <c r="M143" s="170"/>
      <c r="N143" s="133">
        <v>7</v>
      </c>
      <c r="O143" s="133">
        <v>3561.57</v>
      </c>
    </row>
    <row r="144" spans="2:15" x14ac:dyDescent="0.25">
      <c r="B144" s="173"/>
      <c r="C144" s="170"/>
      <c r="D144" s="133">
        <v>17</v>
      </c>
      <c r="E144" s="133">
        <v>8600</v>
      </c>
      <c r="G144" s="170"/>
      <c r="H144" s="170"/>
      <c r="I144" s="133">
        <v>8</v>
      </c>
      <c r="J144" s="133">
        <v>1111.18</v>
      </c>
      <c r="L144" s="171"/>
      <c r="M144" s="170"/>
      <c r="N144" s="133">
        <v>8</v>
      </c>
      <c r="O144" s="133">
        <v>7295</v>
      </c>
    </row>
    <row r="145" spans="2:15" x14ac:dyDescent="0.25">
      <c r="B145" s="173"/>
      <c r="C145" s="170"/>
      <c r="D145" s="133">
        <v>18</v>
      </c>
      <c r="E145" s="133">
        <v>9000</v>
      </c>
      <c r="G145" s="170"/>
      <c r="H145" s="170"/>
      <c r="I145" s="133">
        <v>9</v>
      </c>
      <c r="J145" s="133">
        <v>1038</v>
      </c>
      <c r="L145" s="171"/>
      <c r="M145" s="170"/>
      <c r="N145" s="133">
        <v>9</v>
      </c>
      <c r="O145" s="133">
        <v>5566.67</v>
      </c>
    </row>
    <row r="146" spans="2:15" x14ac:dyDescent="0.25">
      <c r="B146" s="173"/>
      <c r="C146" s="170"/>
      <c r="D146" s="133">
        <v>19</v>
      </c>
      <c r="E146" s="133">
        <v>4500</v>
      </c>
      <c r="G146" s="170"/>
      <c r="H146" s="170"/>
      <c r="I146" s="133">
        <v>10</v>
      </c>
      <c r="J146" s="133">
        <v>4979.3500000000004</v>
      </c>
      <c r="L146" s="171"/>
      <c r="M146" s="170"/>
      <c r="N146" s="133">
        <v>10</v>
      </c>
      <c r="O146" s="133">
        <v>5625.6</v>
      </c>
    </row>
    <row r="147" spans="2:15" x14ac:dyDescent="0.25">
      <c r="B147" s="173"/>
      <c r="C147" s="170"/>
      <c r="D147" s="133">
        <v>21</v>
      </c>
      <c r="E147" s="133">
        <v>4333.33</v>
      </c>
      <c r="G147" s="170"/>
      <c r="H147" s="170"/>
      <c r="I147" s="133">
        <v>11</v>
      </c>
      <c r="J147" s="133">
        <v>1925.33</v>
      </c>
      <c r="L147" s="171"/>
      <c r="M147" s="170"/>
      <c r="N147" s="133">
        <v>11</v>
      </c>
      <c r="O147" s="133">
        <v>3500</v>
      </c>
    </row>
    <row r="148" spans="2:15" x14ac:dyDescent="0.25">
      <c r="B148" s="173"/>
      <c r="C148" s="170"/>
      <c r="D148" s="133">
        <v>22</v>
      </c>
      <c r="E148" s="133">
        <v>56500</v>
      </c>
      <c r="G148" s="170"/>
      <c r="H148" s="170"/>
      <c r="I148" s="133">
        <v>12</v>
      </c>
      <c r="J148" s="133">
        <v>1875.29</v>
      </c>
      <c r="L148" s="171"/>
      <c r="M148" s="170"/>
      <c r="N148" s="133">
        <v>12</v>
      </c>
      <c r="O148" s="133">
        <v>1700</v>
      </c>
    </row>
    <row r="149" spans="2:15" x14ac:dyDescent="0.25">
      <c r="B149" s="173"/>
      <c r="C149" s="170"/>
      <c r="D149" s="133">
        <v>23</v>
      </c>
      <c r="E149" s="133">
        <v>29000</v>
      </c>
      <c r="G149" s="170"/>
      <c r="H149" s="170"/>
      <c r="I149" s="133">
        <v>13</v>
      </c>
      <c r="J149" s="133">
        <v>1846</v>
      </c>
      <c r="L149" s="171"/>
      <c r="M149" s="170"/>
      <c r="N149" s="133">
        <v>13</v>
      </c>
      <c r="O149" s="133">
        <v>2700</v>
      </c>
    </row>
    <row r="150" spans="2:15" x14ac:dyDescent="0.25">
      <c r="B150" s="173"/>
      <c r="C150" s="170"/>
      <c r="D150" s="133">
        <v>24</v>
      </c>
      <c r="E150" s="133">
        <v>4700</v>
      </c>
      <c r="G150" s="170"/>
      <c r="H150" s="170"/>
      <c r="I150" s="133">
        <v>14</v>
      </c>
      <c r="J150" s="133">
        <v>1534.86</v>
      </c>
      <c r="L150" s="171"/>
      <c r="M150" s="170"/>
      <c r="N150" s="133">
        <v>14</v>
      </c>
      <c r="O150" s="133">
        <v>6138</v>
      </c>
    </row>
    <row r="151" spans="2:15" x14ac:dyDescent="0.25">
      <c r="B151" s="173"/>
      <c r="C151" s="170"/>
      <c r="D151" s="133">
        <v>25</v>
      </c>
      <c r="E151" s="133">
        <v>3500</v>
      </c>
      <c r="G151" s="170"/>
      <c r="H151" s="170"/>
      <c r="I151" s="133">
        <v>15</v>
      </c>
      <c r="J151" s="133">
        <v>3746.42</v>
      </c>
      <c r="L151" s="171"/>
      <c r="M151" s="170"/>
      <c r="N151" s="133">
        <v>15</v>
      </c>
      <c r="O151" s="133">
        <v>2000</v>
      </c>
    </row>
    <row r="152" spans="2:15" x14ac:dyDescent="0.25">
      <c r="B152" s="173"/>
      <c r="C152" s="170"/>
      <c r="D152" s="133">
        <v>26</v>
      </c>
      <c r="E152" s="133">
        <v>5866.67</v>
      </c>
      <c r="G152" s="170"/>
      <c r="H152" s="170"/>
      <c r="I152" s="133">
        <v>16</v>
      </c>
      <c r="J152" s="133">
        <v>3071.13</v>
      </c>
      <c r="L152" s="171"/>
      <c r="M152" s="170"/>
      <c r="N152" s="133">
        <v>16</v>
      </c>
      <c r="O152" s="133">
        <v>1866.67</v>
      </c>
    </row>
    <row r="153" spans="2:15" x14ac:dyDescent="0.25">
      <c r="B153" s="173"/>
      <c r="C153" s="170"/>
      <c r="D153" s="133">
        <v>27</v>
      </c>
      <c r="E153" s="133">
        <v>10840</v>
      </c>
      <c r="G153" s="170"/>
      <c r="H153" s="170"/>
      <c r="I153" s="133">
        <v>17</v>
      </c>
      <c r="J153" s="133">
        <v>2424.1</v>
      </c>
      <c r="L153" s="171"/>
      <c r="M153" s="170"/>
      <c r="N153" s="133">
        <v>17</v>
      </c>
      <c r="O153" s="133">
        <v>2400</v>
      </c>
    </row>
    <row r="154" spans="2:15" x14ac:dyDescent="0.25">
      <c r="B154" s="173"/>
      <c r="C154" s="170"/>
      <c r="D154" s="133">
        <v>28</v>
      </c>
      <c r="E154" s="133">
        <v>6536</v>
      </c>
      <c r="G154" s="170"/>
      <c r="H154" s="170"/>
      <c r="I154" s="133">
        <v>18</v>
      </c>
      <c r="J154" s="133">
        <v>1291</v>
      </c>
      <c r="L154" s="171"/>
      <c r="M154" s="170"/>
      <c r="N154" s="133">
        <v>18</v>
      </c>
      <c r="O154" s="133">
        <v>4000</v>
      </c>
    </row>
    <row r="155" spans="2:15" x14ac:dyDescent="0.25">
      <c r="B155" s="173"/>
      <c r="C155" s="170"/>
      <c r="D155" s="133">
        <v>29</v>
      </c>
      <c r="E155" s="133">
        <v>18220.25</v>
      </c>
      <c r="G155" s="170"/>
      <c r="H155" s="170"/>
      <c r="I155" s="133">
        <v>19</v>
      </c>
      <c r="J155" s="133">
        <v>2068.17</v>
      </c>
      <c r="L155" s="171"/>
      <c r="M155" s="170"/>
      <c r="N155" s="133">
        <v>19</v>
      </c>
      <c r="O155" s="133">
        <v>648</v>
      </c>
    </row>
    <row r="156" spans="2:15" x14ac:dyDescent="0.25">
      <c r="B156" s="173"/>
      <c r="C156" s="170"/>
      <c r="D156" s="133">
        <v>30</v>
      </c>
      <c r="E156" s="133">
        <v>53000</v>
      </c>
      <c r="G156" s="170"/>
      <c r="H156" s="170"/>
      <c r="I156" s="133">
        <v>20</v>
      </c>
      <c r="J156" s="133">
        <v>1420</v>
      </c>
      <c r="L156" s="171"/>
      <c r="M156" s="170"/>
      <c r="N156" s="133">
        <v>20</v>
      </c>
      <c r="O156" s="133">
        <v>4500</v>
      </c>
    </row>
    <row r="157" spans="2:15" x14ac:dyDescent="0.25">
      <c r="B157" s="173"/>
      <c r="C157" s="170"/>
      <c r="D157" s="133">
        <v>31</v>
      </c>
      <c r="E157" s="133">
        <v>7100</v>
      </c>
      <c r="G157" s="170"/>
      <c r="H157" s="170"/>
      <c r="I157" s="133">
        <v>21</v>
      </c>
      <c r="J157" s="133">
        <v>1307.73</v>
      </c>
      <c r="L157" s="171"/>
      <c r="M157" s="170"/>
      <c r="N157" s="133">
        <v>21</v>
      </c>
      <c r="O157" s="133">
        <v>2000</v>
      </c>
    </row>
    <row r="158" spans="2:15" x14ac:dyDescent="0.25">
      <c r="B158" s="173"/>
      <c r="C158" s="170" t="s">
        <v>103</v>
      </c>
      <c r="D158" s="133">
        <v>1</v>
      </c>
      <c r="E158" s="133">
        <v>20500</v>
      </c>
      <c r="G158" s="170"/>
      <c r="H158" s="170"/>
      <c r="I158" s="133">
        <v>22</v>
      </c>
      <c r="J158" s="133">
        <v>1705.4</v>
      </c>
      <c r="L158" s="171"/>
      <c r="M158" s="170"/>
      <c r="N158" s="133">
        <v>22</v>
      </c>
      <c r="O158" s="133">
        <v>3200</v>
      </c>
    </row>
    <row r="159" spans="2:15" x14ac:dyDescent="0.25">
      <c r="B159" s="173"/>
      <c r="C159" s="170"/>
      <c r="D159" s="133">
        <v>2</v>
      </c>
      <c r="E159" s="133">
        <v>26882.5</v>
      </c>
      <c r="G159" s="170"/>
      <c r="H159" s="170"/>
      <c r="I159" s="133">
        <v>23</v>
      </c>
      <c r="J159" s="133">
        <v>1290.83</v>
      </c>
      <c r="L159" s="171"/>
      <c r="M159" s="170"/>
      <c r="N159" s="133">
        <v>23</v>
      </c>
      <c r="O159" s="133">
        <v>2900</v>
      </c>
    </row>
    <row r="160" spans="2:15" x14ac:dyDescent="0.25">
      <c r="B160" s="173"/>
      <c r="C160" s="170"/>
      <c r="D160" s="133">
        <v>3</v>
      </c>
      <c r="E160" s="133">
        <v>1100</v>
      </c>
      <c r="G160" s="170"/>
      <c r="H160" s="170"/>
      <c r="I160" s="133">
        <v>24</v>
      </c>
      <c r="J160" s="133">
        <v>2093</v>
      </c>
      <c r="L160" s="171"/>
      <c r="M160" s="170"/>
      <c r="N160" s="133">
        <v>24</v>
      </c>
      <c r="O160" s="133">
        <v>3500</v>
      </c>
    </row>
    <row r="161" spans="2:15" x14ac:dyDescent="0.25">
      <c r="B161" s="173"/>
      <c r="C161" s="170"/>
      <c r="D161" s="133">
        <v>4</v>
      </c>
      <c r="E161" s="133">
        <v>3433.33</v>
      </c>
      <c r="G161" s="170"/>
      <c r="H161" s="170"/>
      <c r="I161" s="133">
        <v>25</v>
      </c>
      <c r="J161" s="133">
        <v>215.5</v>
      </c>
      <c r="L161" s="171"/>
      <c r="M161" s="170"/>
      <c r="N161" s="133">
        <v>25</v>
      </c>
      <c r="O161" s="133">
        <v>8000</v>
      </c>
    </row>
    <row r="162" spans="2:15" x14ac:dyDescent="0.25">
      <c r="B162" s="173"/>
      <c r="C162" s="170"/>
      <c r="D162" s="133">
        <v>5</v>
      </c>
      <c r="E162" s="133">
        <v>32824</v>
      </c>
      <c r="G162" s="170"/>
      <c r="H162" s="170"/>
      <c r="I162" s="133">
        <v>26</v>
      </c>
      <c r="J162" s="133">
        <v>1671.6</v>
      </c>
      <c r="L162" s="171"/>
      <c r="M162" s="170"/>
      <c r="N162" s="133">
        <v>26</v>
      </c>
      <c r="O162" s="133">
        <v>2750</v>
      </c>
    </row>
    <row r="163" spans="2:15" x14ac:dyDescent="0.25">
      <c r="B163" s="173"/>
      <c r="C163" s="170"/>
      <c r="D163" s="133">
        <v>6</v>
      </c>
      <c r="E163" s="133">
        <v>6000</v>
      </c>
      <c r="G163" s="170"/>
      <c r="H163" s="170"/>
      <c r="I163" s="133">
        <v>27</v>
      </c>
      <c r="J163" s="133">
        <v>1935.5</v>
      </c>
      <c r="L163" s="171"/>
      <c r="M163" s="170"/>
      <c r="N163" s="133">
        <v>27</v>
      </c>
      <c r="O163" s="133">
        <v>6766.67</v>
      </c>
    </row>
    <row r="164" spans="2:15" x14ac:dyDescent="0.25">
      <c r="B164" s="173"/>
      <c r="C164" s="170"/>
      <c r="D164" s="133">
        <v>7</v>
      </c>
      <c r="E164" s="133">
        <v>4000</v>
      </c>
      <c r="G164" s="170"/>
      <c r="H164" s="170"/>
      <c r="I164" s="133">
        <v>28</v>
      </c>
      <c r="J164" s="133">
        <v>1635.71</v>
      </c>
      <c r="L164" s="171"/>
      <c r="M164" s="170"/>
      <c r="N164" s="133">
        <v>28</v>
      </c>
      <c r="O164" s="133">
        <v>3600</v>
      </c>
    </row>
    <row r="165" spans="2:15" x14ac:dyDescent="0.25">
      <c r="B165" s="173"/>
      <c r="C165" s="170"/>
      <c r="D165" s="133">
        <v>9</v>
      </c>
      <c r="E165" s="133">
        <v>34968</v>
      </c>
      <c r="G165" s="170"/>
      <c r="H165" s="170"/>
      <c r="I165" s="133">
        <v>29</v>
      </c>
      <c r="J165" s="133">
        <v>1803.11</v>
      </c>
      <c r="L165" s="171"/>
      <c r="M165" s="170"/>
      <c r="N165" s="133">
        <v>29</v>
      </c>
      <c r="O165" s="133">
        <v>1890</v>
      </c>
    </row>
    <row r="166" spans="2:15" x14ac:dyDescent="0.25">
      <c r="B166" s="173"/>
      <c r="C166" s="170"/>
      <c r="D166" s="133">
        <v>10</v>
      </c>
      <c r="E166" s="133">
        <v>34968</v>
      </c>
      <c r="G166" s="170"/>
      <c r="H166" s="170"/>
      <c r="I166" s="133">
        <v>30</v>
      </c>
      <c r="J166" s="133">
        <v>4847.57</v>
      </c>
      <c r="L166" s="171"/>
      <c r="M166" s="170"/>
      <c r="N166" s="133">
        <v>30</v>
      </c>
      <c r="O166" s="133">
        <v>843.75</v>
      </c>
    </row>
    <row r="167" spans="2:15" x14ac:dyDescent="0.25">
      <c r="B167" s="173"/>
      <c r="C167" s="170"/>
      <c r="D167" s="133">
        <v>11</v>
      </c>
      <c r="E167" s="133">
        <v>1000</v>
      </c>
      <c r="G167" s="170"/>
      <c r="H167" s="170"/>
      <c r="I167" s="133">
        <v>31</v>
      </c>
      <c r="J167" s="133">
        <v>2920.44</v>
      </c>
      <c r="L167" s="171"/>
      <c r="M167" s="170"/>
      <c r="N167" s="133">
        <v>31</v>
      </c>
      <c r="O167" s="133">
        <v>3550</v>
      </c>
    </row>
    <row r="168" spans="2:15" x14ac:dyDescent="0.25">
      <c r="B168" s="173"/>
      <c r="C168" s="170"/>
      <c r="D168" s="133">
        <v>12</v>
      </c>
      <c r="E168" s="133">
        <v>500</v>
      </c>
      <c r="G168" s="170"/>
      <c r="H168" s="170" t="s">
        <v>100</v>
      </c>
      <c r="I168" s="133">
        <v>1</v>
      </c>
      <c r="J168" s="133">
        <v>7695.71</v>
      </c>
      <c r="L168" s="171"/>
      <c r="M168" s="170" t="s">
        <v>100</v>
      </c>
      <c r="N168" s="133">
        <v>1</v>
      </c>
      <c r="O168" s="133">
        <v>824</v>
      </c>
    </row>
    <row r="169" spans="2:15" x14ac:dyDescent="0.25">
      <c r="B169" s="173"/>
      <c r="C169" s="170"/>
      <c r="D169" s="133">
        <v>13</v>
      </c>
      <c r="E169" s="133">
        <v>15000</v>
      </c>
      <c r="G169" s="170"/>
      <c r="H169" s="170"/>
      <c r="I169" s="133">
        <v>2</v>
      </c>
      <c r="J169" s="133">
        <v>5333.33</v>
      </c>
      <c r="L169" s="171"/>
      <c r="M169" s="170"/>
      <c r="N169" s="133">
        <v>2</v>
      </c>
      <c r="O169" s="133">
        <v>4225</v>
      </c>
    </row>
    <row r="170" spans="2:15" x14ac:dyDescent="0.25">
      <c r="B170" s="173"/>
      <c r="C170" s="170"/>
      <c r="D170" s="133">
        <v>14</v>
      </c>
      <c r="E170" s="133">
        <v>11968</v>
      </c>
      <c r="G170" s="170"/>
      <c r="H170" s="170"/>
      <c r="I170" s="133">
        <v>3</v>
      </c>
      <c r="J170" s="133">
        <v>4261</v>
      </c>
      <c r="L170" s="171"/>
      <c r="M170" s="170"/>
      <c r="N170" s="133">
        <v>3</v>
      </c>
      <c r="O170" s="133">
        <v>3198.25</v>
      </c>
    </row>
    <row r="171" spans="2:15" x14ac:dyDescent="0.25">
      <c r="B171" s="173"/>
      <c r="C171" s="170"/>
      <c r="D171" s="133">
        <v>15</v>
      </c>
      <c r="E171" s="133">
        <v>4150</v>
      </c>
      <c r="G171" s="170"/>
      <c r="H171" s="170"/>
      <c r="I171" s="133">
        <v>4</v>
      </c>
      <c r="J171" s="133">
        <v>2114.29</v>
      </c>
      <c r="L171" s="171"/>
      <c r="M171" s="170"/>
      <c r="N171" s="133">
        <v>4</v>
      </c>
      <c r="O171" s="133">
        <v>1462</v>
      </c>
    </row>
    <row r="172" spans="2:15" x14ac:dyDescent="0.25">
      <c r="B172" s="173"/>
      <c r="C172" s="170"/>
      <c r="D172" s="133">
        <v>16</v>
      </c>
      <c r="E172" s="133">
        <v>48250</v>
      </c>
      <c r="G172" s="170"/>
      <c r="H172" s="170"/>
      <c r="I172" s="133">
        <v>5</v>
      </c>
      <c r="J172" s="133">
        <v>2359.25</v>
      </c>
      <c r="L172" s="171"/>
      <c r="M172" s="170"/>
      <c r="N172" s="133">
        <v>5</v>
      </c>
      <c r="O172" s="133">
        <v>3087</v>
      </c>
    </row>
    <row r="173" spans="2:15" x14ac:dyDescent="0.25">
      <c r="B173" s="173"/>
      <c r="C173" s="170"/>
      <c r="D173" s="133">
        <v>17</v>
      </c>
      <c r="E173" s="133">
        <v>2000</v>
      </c>
      <c r="G173" s="170"/>
      <c r="H173" s="170"/>
      <c r="I173" s="133">
        <v>6</v>
      </c>
      <c r="J173" s="133">
        <v>1721.5</v>
      </c>
      <c r="L173" s="171"/>
      <c r="M173" s="170"/>
      <c r="N173" s="133">
        <v>6</v>
      </c>
      <c r="O173" s="133">
        <v>5500</v>
      </c>
    </row>
    <row r="174" spans="2:15" x14ac:dyDescent="0.25">
      <c r="B174" s="173"/>
      <c r="C174" s="170"/>
      <c r="D174" s="133">
        <v>18</v>
      </c>
      <c r="E174" s="133">
        <v>43500</v>
      </c>
      <c r="G174" s="170"/>
      <c r="H174" s="170"/>
      <c r="I174" s="133">
        <v>7</v>
      </c>
      <c r="J174" s="133">
        <v>3551.14</v>
      </c>
      <c r="L174" s="171"/>
      <c r="M174" s="170"/>
      <c r="N174" s="133">
        <v>7</v>
      </c>
      <c r="O174" s="133">
        <v>1400</v>
      </c>
    </row>
    <row r="175" spans="2:15" x14ac:dyDescent="0.25">
      <c r="B175" s="173"/>
      <c r="C175" s="170"/>
      <c r="D175" s="133">
        <v>19</v>
      </c>
      <c r="E175" s="133">
        <v>6000</v>
      </c>
      <c r="G175" s="170"/>
      <c r="H175" s="170"/>
      <c r="I175" s="133">
        <v>8</v>
      </c>
      <c r="J175" s="133">
        <v>2126.33</v>
      </c>
      <c r="L175" s="171"/>
      <c r="M175" s="170"/>
      <c r="N175" s="133">
        <v>8</v>
      </c>
      <c r="O175" s="133">
        <v>3866.67</v>
      </c>
    </row>
    <row r="176" spans="2:15" x14ac:dyDescent="0.25">
      <c r="B176" s="173"/>
      <c r="C176" s="170"/>
      <c r="D176" s="133">
        <v>20</v>
      </c>
      <c r="E176" s="133">
        <v>4450</v>
      </c>
      <c r="G176" s="170"/>
      <c r="H176" s="170"/>
      <c r="I176" s="133">
        <v>9</v>
      </c>
      <c r="J176" s="133">
        <v>1790.83</v>
      </c>
      <c r="L176" s="171"/>
      <c r="M176" s="170"/>
      <c r="N176" s="133">
        <v>9</v>
      </c>
      <c r="O176" s="133">
        <v>2758</v>
      </c>
    </row>
    <row r="177" spans="2:15" x14ac:dyDescent="0.25">
      <c r="B177" s="173"/>
      <c r="C177" s="170"/>
      <c r="D177" s="133">
        <v>22</v>
      </c>
      <c r="E177" s="133">
        <v>4850</v>
      </c>
      <c r="G177" s="170"/>
      <c r="H177" s="170"/>
      <c r="I177" s="133">
        <v>10</v>
      </c>
      <c r="J177" s="133">
        <v>2357.83</v>
      </c>
      <c r="L177" s="171"/>
      <c r="M177" s="170"/>
      <c r="N177" s="133">
        <v>10</v>
      </c>
      <c r="O177" s="133">
        <v>1500</v>
      </c>
    </row>
    <row r="178" spans="2:15" x14ac:dyDescent="0.25">
      <c r="B178" s="173"/>
      <c r="C178" s="170"/>
      <c r="D178" s="133">
        <v>23</v>
      </c>
      <c r="E178" s="133">
        <v>13200</v>
      </c>
      <c r="G178" s="170"/>
      <c r="H178" s="170"/>
      <c r="I178" s="133">
        <v>11</v>
      </c>
      <c r="J178" s="133">
        <v>1833.86</v>
      </c>
      <c r="L178" s="171"/>
      <c r="M178" s="170"/>
      <c r="N178" s="133">
        <v>11</v>
      </c>
      <c r="O178" s="133">
        <v>2825</v>
      </c>
    </row>
    <row r="179" spans="2:15" x14ac:dyDescent="0.25">
      <c r="B179" s="173"/>
      <c r="C179" s="170"/>
      <c r="D179" s="133">
        <v>24</v>
      </c>
      <c r="E179" s="133">
        <v>9600</v>
      </c>
      <c r="G179" s="170"/>
      <c r="H179" s="170"/>
      <c r="I179" s="133">
        <v>12</v>
      </c>
      <c r="J179" s="133">
        <v>2286.4</v>
      </c>
      <c r="L179" s="171"/>
      <c r="M179" s="170"/>
      <c r="N179" s="133">
        <v>12</v>
      </c>
      <c r="O179" s="133">
        <v>4333.75</v>
      </c>
    </row>
    <row r="180" spans="2:15" x14ac:dyDescent="0.25">
      <c r="B180" s="173"/>
      <c r="C180" s="170"/>
      <c r="D180" s="133">
        <v>25</v>
      </c>
      <c r="E180" s="133">
        <v>2376</v>
      </c>
      <c r="G180" s="170"/>
      <c r="H180" s="170"/>
      <c r="I180" s="133">
        <v>13</v>
      </c>
      <c r="J180" s="133">
        <v>1691.22</v>
      </c>
      <c r="L180" s="171"/>
      <c r="M180" s="170"/>
      <c r="N180" s="133">
        <v>13</v>
      </c>
      <c r="O180" s="133">
        <v>2919.29</v>
      </c>
    </row>
    <row r="181" spans="2:15" x14ac:dyDescent="0.25">
      <c r="B181" s="173"/>
      <c r="C181" s="170"/>
      <c r="D181" s="133">
        <v>26</v>
      </c>
      <c r="E181" s="133">
        <v>3575</v>
      </c>
      <c r="G181" s="170"/>
      <c r="H181" s="170"/>
      <c r="I181" s="133">
        <v>14</v>
      </c>
      <c r="J181" s="133">
        <v>4277</v>
      </c>
      <c r="L181" s="171"/>
      <c r="M181" s="170"/>
      <c r="N181" s="133">
        <v>14</v>
      </c>
      <c r="O181" s="133">
        <v>3500</v>
      </c>
    </row>
    <row r="182" spans="2:15" x14ac:dyDescent="0.25">
      <c r="B182" s="173"/>
      <c r="C182" s="170"/>
      <c r="D182" s="133">
        <v>27</v>
      </c>
      <c r="E182" s="133">
        <v>6018.8</v>
      </c>
      <c r="G182" s="170"/>
      <c r="H182" s="170"/>
      <c r="I182" s="133">
        <v>15</v>
      </c>
      <c r="J182" s="133">
        <v>2488.25</v>
      </c>
      <c r="L182" s="171"/>
      <c r="M182" s="170"/>
      <c r="N182" s="133">
        <v>15</v>
      </c>
      <c r="O182" s="133">
        <v>2358.75</v>
      </c>
    </row>
    <row r="183" spans="2:15" x14ac:dyDescent="0.25">
      <c r="B183" s="173"/>
      <c r="C183" s="170"/>
      <c r="D183" s="133">
        <v>30</v>
      </c>
      <c r="E183" s="133">
        <v>2325</v>
      </c>
      <c r="G183" s="170"/>
      <c r="H183" s="170"/>
      <c r="I183" s="133">
        <v>16</v>
      </c>
      <c r="J183" s="133">
        <v>2410.29</v>
      </c>
      <c r="L183" s="171"/>
      <c r="M183" s="170"/>
      <c r="N183" s="133">
        <v>16</v>
      </c>
      <c r="O183" s="133">
        <v>1833.33</v>
      </c>
    </row>
    <row r="184" spans="2:15" x14ac:dyDescent="0.25">
      <c r="B184" s="173"/>
      <c r="C184" s="170" t="s">
        <v>104</v>
      </c>
      <c r="D184" s="133">
        <v>1</v>
      </c>
      <c r="E184" s="133">
        <v>10363.82</v>
      </c>
      <c r="G184" s="170"/>
      <c r="H184" s="170"/>
      <c r="I184" s="133">
        <v>17</v>
      </c>
      <c r="J184" s="133">
        <v>2137.5700000000002</v>
      </c>
      <c r="L184" s="171"/>
      <c r="M184" s="170"/>
      <c r="N184" s="133">
        <v>17</v>
      </c>
      <c r="O184" s="133">
        <v>2108.75</v>
      </c>
    </row>
    <row r="185" spans="2:15" x14ac:dyDescent="0.25">
      <c r="B185" s="173"/>
      <c r="C185" s="170"/>
      <c r="D185" s="133">
        <v>3</v>
      </c>
      <c r="E185" s="133">
        <v>10000</v>
      </c>
      <c r="G185" s="170"/>
      <c r="H185" s="170"/>
      <c r="I185" s="133">
        <v>18</v>
      </c>
      <c r="J185" s="133">
        <v>4046</v>
      </c>
      <c r="L185" s="171"/>
      <c r="M185" s="170"/>
      <c r="N185" s="133">
        <v>18</v>
      </c>
      <c r="O185" s="133">
        <v>5466.67</v>
      </c>
    </row>
    <row r="186" spans="2:15" x14ac:dyDescent="0.25">
      <c r="B186" s="173"/>
      <c r="C186" s="170"/>
      <c r="D186" s="133">
        <v>4</v>
      </c>
      <c r="E186" s="133">
        <v>4500</v>
      </c>
      <c r="G186" s="170"/>
      <c r="H186" s="170"/>
      <c r="I186" s="133">
        <v>19</v>
      </c>
      <c r="J186" s="133">
        <v>2291.29</v>
      </c>
      <c r="L186" s="171"/>
      <c r="M186" s="170"/>
      <c r="N186" s="133">
        <v>19</v>
      </c>
      <c r="O186" s="133">
        <v>4724.67</v>
      </c>
    </row>
    <row r="187" spans="2:15" x14ac:dyDescent="0.25">
      <c r="B187" s="173"/>
      <c r="C187" s="170"/>
      <c r="D187" s="133">
        <v>5</v>
      </c>
      <c r="E187" s="133">
        <v>1969</v>
      </c>
      <c r="G187" s="170"/>
      <c r="H187" s="170"/>
      <c r="I187" s="133">
        <v>20</v>
      </c>
      <c r="J187" s="133">
        <v>2069.33</v>
      </c>
      <c r="L187" s="171"/>
      <c r="M187" s="170"/>
      <c r="N187" s="133">
        <v>20</v>
      </c>
      <c r="O187" s="133">
        <v>2397.5</v>
      </c>
    </row>
    <row r="188" spans="2:15" x14ac:dyDescent="0.25">
      <c r="B188" s="173"/>
      <c r="C188" s="170"/>
      <c r="D188" s="133">
        <v>7</v>
      </c>
      <c r="E188" s="133">
        <v>6000</v>
      </c>
      <c r="G188" s="170"/>
      <c r="H188" s="170"/>
      <c r="I188" s="133">
        <v>21</v>
      </c>
      <c r="J188" s="133">
        <v>5376.71</v>
      </c>
      <c r="L188" s="171"/>
      <c r="M188" s="170"/>
      <c r="N188" s="133">
        <v>21</v>
      </c>
      <c r="O188" s="133">
        <v>6666.67</v>
      </c>
    </row>
    <row r="189" spans="2:15" x14ac:dyDescent="0.25">
      <c r="B189" s="173"/>
      <c r="C189" s="170"/>
      <c r="D189" s="133">
        <v>8</v>
      </c>
      <c r="E189" s="133">
        <v>2750</v>
      </c>
      <c r="G189" s="170"/>
      <c r="H189" s="170"/>
      <c r="I189" s="133">
        <v>22</v>
      </c>
      <c r="J189" s="133">
        <v>2216</v>
      </c>
      <c r="L189" s="171"/>
      <c r="M189" s="170"/>
      <c r="N189" s="133">
        <v>22</v>
      </c>
      <c r="O189" s="133">
        <v>6000</v>
      </c>
    </row>
    <row r="190" spans="2:15" x14ac:dyDescent="0.25">
      <c r="B190" s="173"/>
      <c r="C190" s="170"/>
      <c r="D190" s="133">
        <v>9</v>
      </c>
      <c r="E190" s="133">
        <v>10150</v>
      </c>
      <c r="G190" s="170"/>
      <c r="H190" s="170"/>
      <c r="I190" s="133">
        <v>23</v>
      </c>
      <c r="J190" s="133">
        <v>2815.5</v>
      </c>
      <c r="L190" s="171"/>
      <c r="M190" s="170"/>
      <c r="N190" s="133">
        <v>23</v>
      </c>
      <c r="O190" s="133">
        <v>6000</v>
      </c>
    </row>
    <row r="191" spans="2:15" x14ac:dyDescent="0.25">
      <c r="B191" s="173"/>
      <c r="C191" s="170"/>
      <c r="D191" s="133">
        <v>15</v>
      </c>
      <c r="E191" s="133">
        <v>80000</v>
      </c>
      <c r="G191" s="170"/>
      <c r="H191" s="170"/>
      <c r="I191" s="133">
        <v>24</v>
      </c>
      <c r="J191" s="133">
        <v>2153.63</v>
      </c>
      <c r="L191" s="171"/>
      <c r="M191" s="170"/>
      <c r="N191" s="133">
        <v>24</v>
      </c>
      <c r="O191" s="133">
        <v>5666.67</v>
      </c>
    </row>
    <row r="192" spans="2:15" x14ac:dyDescent="0.25">
      <c r="B192" s="173"/>
      <c r="C192" s="170"/>
      <c r="D192" s="133">
        <v>19</v>
      </c>
      <c r="E192" s="133">
        <v>1500</v>
      </c>
      <c r="G192" s="170"/>
      <c r="H192" s="170"/>
      <c r="I192" s="133">
        <v>25</v>
      </c>
      <c r="J192" s="133">
        <v>3255.14</v>
      </c>
      <c r="L192" s="171"/>
      <c r="M192" s="170"/>
      <c r="N192" s="133">
        <v>25</v>
      </c>
      <c r="O192" s="133">
        <v>5500</v>
      </c>
    </row>
    <row r="193" spans="2:15" x14ac:dyDescent="0.25">
      <c r="B193" s="173"/>
      <c r="C193" s="170"/>
      <c r="D193" s="133">
        <v>21</v>
      </c>
      <c r="E193" s="133">
        <v>1000</v>
      </c>
      <c r="G193" s="170"/>
      <c r="H193" s="170"/>
      <c r="I193" s="133">
        <v>26</v>
      </c>
      <c r="J193" s="133">
        <v>1474.8</v>
      </c>
      <c r="L193" s="171"/>
      <c r="M193" s="170"/>
      <c r="N193" s="133">
        <v>26</v>
      </c>
      <c r="O193" s="133">
        <v>2777</v>
      </c>
    </row>
    <row r="194" spans="2:15" x14ac:dyDescent="0.25">
      <c r="B194" s="173"/>
      <c r="C194" s="170"/>
      <c r="D194" s="133">
        <v>30</v>
      </c>
      <c r="E194" s="133">
        <v>6844.6</v>
      </c>
      <c r="G194" s="170"/>
      <c r="H194" s="170"/>
      <c r="I194" s="133">
        <v>27</v>
      </c>
      <c r="J194" s="133">
        <v>1749.31</v>
      </c>
      <c r="L194" s="171"/>
      <c r="M194" s="170"/>
      <c r="N194" s="133">
        <v>27</v>
      </c>
      <c r="O194" s="133">
        <v>2013</v>
      </c>
    </row>
    <row r="195" spans="2:15" x14ac:dyDescent="0.25">
      <c r="B195" s="173"/>
      <c r="C195" s="170"/>
      <c r="D195" s="133">
        <v>31</v>
      </c>
      <c r="E195" s="133">
        <v>44250</v>
      </c>
      <c r="G195" s="170"/>
      <c r="H195" s="170"/>
      <c r="I195" s="133">
        <v>28</v>
      </c>
      <c r="J195" s="133">
        <v>3581.92</v>
      </c>
      <c r="L195" s="171"/>
      <c r="M195" s="170"/>
      <c r="N195" s="133">
        <v>28</v>
      </c>
      <c r="O195" s="133">
        <v>1475</v>
      </c>
    </row>
    <row r="196" spans="2:15" x14ac:dyDescent="0.25">
      <c r="B196" s="173"/>
      <c r="C196" s="170" t="s">
        <v>105</v>
      </c>
      <c r="D196" s="133">
        <v>1</v>
      </c>
      <c r="E196" s="133">
        <v>10000</v>
      </c>
      <c r="G196" s="170"/>
      <c r="H196" s="170"/>
      <c r="I196" s="133">
        <v>29</v>
      </c>
      <c r="J196" s="133">
        <v>2392.58</v>
      </c>
      <c r="L196" s="171"/>
      <c r="M196" s="170"/>
      <c r="N196" s="133">
        <v>29</v>
      </c>
      <c r="O196" s="133">
        <v>3500</v>
      </c>
    </row>
    <row r="197" spans="2:15" x14ac:dyDescent="0.25">
      <c r="B197" s="173"/>
      <c r="C197" s="170"/>
      <c r="D197" s="133">
        <v>5</v>
      </c>
      <c r="E197" s="133">
        <v>2033</v>
      </c>
      <c r="G197" s="170"/>
      <c r="H197" s="170"/>
      <c r="I197" s="133">
        <v>30</v>
      </c>
      <c r="J197" s="133">
        <v>1699.4</v>
      </c>
      <c r="L197" s="171"/>
      <c r="M197" s="170"/>
      <c r="N197" s="133">
        <v>30</v>
      </c>
      <c r="O197" s="133">
        <v>4000</v>
      </c>
    </row>
    <row r="198" spans="2:15" x14ac:dyDescent="0.25">
      <c r="B198" s="173"/>
      <c r="C198" s="170"/>
      <c r="D198" s="133">
        <v>8</v>
      </c>
      <c r="E198" s="133">
        <v>40300</v>
      </c>
      <c r="G198" s="170"/>
      <c r="H198" s="170" t="s">
        <v>101</v>
      </c>
      <c r="I198" s="133">
        <v>1</v>
      </c>
      <c r="J198" s="133">
        <v>2766.57</v>
      </c>
      <c r="L198" s="171"/>
      <c r="M198" s="170" t="s">
        <v>101</v>
      </c>
      <c r="N198" s="133">
        <v>1</v>
      </c>
      <c r="O198" s="133">
        <v>1750</v>
      </c>
    </row>
    <row r="199" spans="2:15" x14ac:dyDescent="0.25">
      <c r="B199" s="173"/>
      <c r="C199" s="170"/>
      <c r="D199" s="133">
        <v>15</v>
      </c>
      <c r="E199" s="133">
        <v>4000</v>
      </c>
      <c r="G199" s="170"/>
      <c r="H199" s="170"/>
      <c r="I199" s="133">
        <v>2</v>
      </c>
      <c r="J199" s="133">
        <v>2701.75</v>
      </c>
      <c r="L199" s="171"/>
      <c r="M199" s="170"/>
      <c r="N199" s="133">
        <v>2</v>
      </c>
      <c r="O199" s="133">
        <v>3250</v>
      </c>
    </row>
    <row r="200" spans="2:15" x14ac:dyDescent="0.25">
      <c r="B200" s="173"/>
      <c r="C200" s="170"/>
      <c r="D200" s="133">
        <v>16</v>
      </c>
      <c r="E200" s="133">
        <v>5000</v>
      </c>
      <c r="G200" s="170"/>
      <c r="H200" s="170"/>
      <c r="I200" s="133">
        <v>3</v>
      </c>
      <c r="J200" s="133">
        <v>1830.5</v>
      </c>
      <c r="L200" s="171"/>
      <c r="M200" s="170"/>
      <c r="N200" s="133">
        <v>3</v>
      </c>
      <c r="O200" s="133">
        <v>6000</v>
      </c>
    </row>
    <row r="201" spans="2:15" x14ac:dyDescent="0.25">
      <c r="B201" s="173"/>
      <c r="C201" s="170"/>
      <c r="D201" s="133">
        <v>20</v>
      </c>
      <c r="E201" s="133">
        <v>1838.5</v>
      </c>
      <c r="G201" s="170"/>
      <c r="H201" s="170"/>
      <c r="I201" s="133">
        <v>4</v>
      </c>
      <c r="J201" s="133">
        <v>3059.8</v>
      </c>
      <c r="L201" s="171"/>
      <c r="M201" s="170"/>
      <c r="N201" s="133">
        <v>4</v>
      </c>
      <c r="O201" s="133">
        <v>14058.4</v>
      </c>
    </row>
    <row r="202" spans="2:15" x14ac:dyDescent="0.25">
      <c r="B202" s="173"/>
      <c r="C202" s="170"/>
      <c r="D202" s="133">
        <v>22</v>
      </c>
      <c r="E202" s="133">
        <v>150</v>
      </c>
      <c r="G202" s="170"/>
      <c r="H202" s="170"/>
      <c r="I202" s="133">
        <v>5</v>
      </c>
      <c r="J202" s="133">
        <v>3423.95</v>
      </c>
      <c r="L202" s="171"/>
      <c r="M202" s="170"/>
      <c r="N202" s="133">
        <v>5</v>
      </c>
      <c r="O202" s="133">
        <v>6285.71</v>
      </c>
    </row>
    <row r="203" spans="2:15" x14ac:dyDescent="0.25">
      <c r="B203" s="173"/>
      <c r="C203" s="170"/>
      <c r="D203" s="133">
        <v>25</v>
      </c>
      <c r="E203" s="133">
        <v>80000</v>
      </c>
      <c r="G203" s="170"/>
      <c r="H203" s="170"/>
      <c r="I203" s="133">
        <v>6</v>
      </c>
      <c r="J203" s="133">
        <v>3000.33</v>
      </c>
      <c r="L203" s="171"/>
      <c r="M203" s="170"/>
      <c r="N203" s="133">
        <v>6</v>
      </c>
      <c r="O203" s="133">
        <v>5438.14</v>
      </c>
    </row>
    <row r="204" spans="2:15" x14ac:dyDescent="0.25">
      <c r="B204" s="173"/>
      <c r="C204" s="170"/>
      <c r="D204" s="133">
        <v>27</v>
      </c>
      <c r="E204" s="133">
        <v>2875</v>
      </c>
      <c r="G204" s="170"/>
      <c r="H204" s="170"/>
      <c r="I204" s="133">
        <v>7</v>
      </c>
      <c r="J204" s="133">
        <v>2241.92</v>
      </c>
      <c r="L204" s="171"/>
      <c r="M204" s="170"/>
      <c r="N204" s="133">
        <v>7</v>
      </c>
      <c r="O204" s="133">
        <v>6666.67</v>
      </c>
    </row>
    <row r="205" spans="2:15" x14ac:dyDescent="0.25">
      <c r="B205" s="173"/>
      <c r="C205" s="170"/>
      <c r="D205" s="133">
        <v>28</v>
      </c>
      <c r="E205" s="133">
        <v>2256.7199999999998</v>
      </c>
      <c r="G205" s="170"/>
      <c r="H205" s="170"/>
      <c r="I205" s="133">
        <v>8</v>
      </c>
      <c r="J205" s="133">
        <v>2099.5700000000002</v>
      </c>
      <c r="L205" s="171"/>
      <c r="M205" s="170"/>
      <c r="N205" s="133">
        <v>8</v>
      </c>
      <c r="O205" s="133">
        <v>3933</v>
      </c>
    </row>
    <row r="206" spans="2:15" x14ac:dyDescent="0.25">
      <c r="B206" s="173"/>
      <c r="C206" s="170"/>
      <c r="D206" s="133">
        <v>29</v>
      </c>
      <c r="E206" s="133">
        <v>4944.4399999999996</v>
      </c>
      <c r="G206" s="170"/>
      <c r="H206" s="170"/>
      <c r="I206" s="133">
        <v>9</v>
      </c>
      <c r="J206" s="133">
        <v>3049</v>
      </c>
      <c r="L206" s="171"/>
      <c r="M206" s="170"/>
      <c r="N206" s="133">
        <v>9</v>
      </c>
      <c r="O206" s="133">
        <v>4566.67</v>
      </c>
    </row>
    <row r="207" spans="2:15" x14ac:dyDescent="0.25">
      <c r="B207" s="173"/>
      <c r="C207" s="170"/>
      <c r="D207" s="133">
        <v>30</v>
      </c>
      <c r="E207" s="133">
        <v>1275</v>
      </c>
      <c r="G207" s="170"/>
      <c r="H207" s="170"/>
      <c r="I207" s="133">
        <v>10</v>
      </c>
      <c r="J207" s="133">
        <v>2775.11</v>
      </c>
      <c r="L207" s="171"/>
      <c r="M207" s="170"/>
      <c r="N207" s="133">
        <v>10</v>
      </c>
      <c r="O207" s="133">
        <v>5603</v>
      </c>
    </row>
    <row r="208" spans="2:15" x14ac:dyDescent="0.25">
      <c r="B208" s="173"/>
      <c r="C208" s="170" t="s">
        <v>106</v>
      </c>
      <c r="D208" s="133">
        <v>2</v>
      </c>
      <c r="E208" s="133">
        <v>80000</v>
      </c>
      <c r="G208" s="170"/>
      <c r="H208" s="170"/>
      <c r="I208" s="133">
        <v>11</v>
      </c>
      <c r="J208" s="133">
        <v>4395</v>
      </c>
      <c r="L208" s="171"/>
      <c r="M208" s="170"/>
      <c r="N208" s="133">
        <v>11</v>
      </c>
      <c r="O208" s="133">
        <v>4170</v>
      </c>
    </row>
    <row r="209" spans="2:15" x14ac:dyDescent="0.25">
      <c r="B209" s="173"/>
      <c r="C209" s="170"/>
      <c r="D209" s="133">
        <v>4</v>
      </c>
      <c r="E209" s="133">
        <v>7000</v>
      </c>
      <c r="G209" s="170"/>
      <c r="H209" s="170"/>
      <c r="I209" s="133">
        <v>12</v>
      </c>
      <c r="J209" s="133">
        <v>2924.45</v>
      </c>
      <c r="L209" s="171"/>
      <c r="M209" s="170"/>
      <c r="N209" s="133">
        <v>12</v>
      </c>
      <c r="O209" s="133">
        <v>2755.33</v>
      </c>
    </row>
    <row r="210" spans="2:15" x14ac:dyDescent="0.25">
      <c r="B210" s="173"/>
      <c r="C210" s="170"/>
      <c r="D210" s="133">
        <v>6</v>
      </c>
      <c r="E210" s="133">
        <v>1000</v>
      </c>
      <c r="G210" s="170"/>
      <c r="H210" s="170"/>
      <c r="I210" s="133">
        <v>13</v>
      </c>
      <c r="J210" s="133">
        <v>2054.88</v>
      </c>
      <c r="L210" s="171"/>
      <c r="M210" s="170"/>
      <c r="N210" s="133">
        <v>13</v>
      </c>
      <c r="O210" s="133">
        <v>3000</v>
      </c>
    </row>
    <row r="211" spans="2:15" x14ac:dyDescent="0.25">
      <c r="B211" s="173"/>
      <c r="C211" s="170"/>
      <c r="D211" s="133">
        <v>9</v>
      </c>
      <c r="E211" s="133">
        <v>563</v>
      </c>
      <c r="G211" s="170"/>
      <c r="H211" s="170"/>
      <c r="I211" s="133">
        <v>14</v>
      </c>
      <c r="J211" s="133">
        <v>3387.44</v>
      </c>
      <c r="L211" s="171"/>
      <c r="M211" s="170"/>
      <c r="N211" s="133">
        <v>14</v>
      </c>
      <c r="O211" s="133">
        <v>2787</v>
      </c>
    </row>
    <row r="212" spans="2:15" x14ac:dyDescent="0.25">
      <c r="B212" s="173"/>
      <c r="C212" s="170"/>
      <c r="D212" s="133">
        <v>12</v>
      </c>
      <c r="E212" s="133">
        <v>15000</v>
      </c>
      <c r="G212" s="170"/>
      <c r="H212" s="170"/>
      <c r="I212" s="133">
        <v>15</v>
      </c>
      <c r="J212" s="133">
        <v>2286.33</v>
      </c>
      <c r="L212" s="171"/>
      <c r="M212" s="170"/>
      <c r="N212" s="133">
        <v>15</v>
      </c>
      <c r="O212" s="133">
        <v>7388.67</v>
      </c>
    </row>
    <row r="213" spans="2:15" x14ac:dyDescent="0.25">
      <c r="B213" s="173"/>
      <c r="C213" s="170"/>
      <c r="D213" s="133">
        <v>16</v>
      </c>
      <c r="E213" s="133">
        <v>80000</v>
      </c>
      <c r="G213" s="170"/>
      <c r="H213" s="170"/>
      <c r="I213" s="133">
        <v>16</v>
      </c>
      <c r="J213" s="133">
        <v>2846.27</v>
      </c>
      <c r="L213" s="171"/>
      <c r="M213" s="170"/>
      <c r="N213" s="133">
        <v>16</v>
      </c>
      <c r="O213" s="133">
        <v>3565</v>
      </c>
    </row>
    <row r="214" spans="2:15" x14ac:dyDescent="0.25">
      <c r="B214" s="173"/>
      <c r="C214" s="170"/>
      <c r="D214" s="133">
        <v>26</v>
      </c>
      <c r="E214" s="133">
        <v>11000</v>
      </c>
      <c r="G214" s="170"/>
      <c r="H214" s="170"/>
      <c r="I214" s="133">
        <v>17</v>
      </c>
      <c r="J214" s="133">
        <v>1736.43</v>
      </c>
      <c r="L214" s="171"/>
      <c r="M214" s="170"/>
      <c r="N214" s="133">
        <v>17</v>
      </c>
      <c r="O214" s="133">
        <v>4333.33</v>
      </c>
    </row>
    <row r="215" spans="2:15" x14ac:dyDescent="0.25">
      <c r="B215" s="173"/>
      <c r="C215" s="170"/>
      <c r="D215" s="133">
        <v>27</v>
      </c>
      <c r="E215" s="133">
        <v>13750</v>
      </c>
      <c r="G215" s="170"/>
      <c r="H215" s="170"/>
      <c r="I215" s="133">
        <v>18</v>
      </c>
      <c r="J215" s="133">
        <v>3351.9</v>
      </c>
      <c r="L215" s="171"/>
      <c r="M215" s="170"/>
      <c r="N215" s="133">
        <v>18</v>
      </c>
      <c r="O215" s="133">
        <v>5173.6000000000004</v>
      </c>
    </row>
    <row r="216" spans="2:15" x14ac:dyDescent="0.25">
      <c r="B216" s="173"/>
      <c r="C216" s="170"/>
      <c r="D216" s="133">
        <v>30</v>
      </c>
      <c r="E216" s="133">
        <v>4275.8599999999997</v>
      </c>
      <c r="G216" s="170"/>
      <c r="H216" s="170"/>
      <c r="I216" s="133">
        <v>19</v>
      </c>
      <c r="J216" s="133">
        <v>3820.73</v>
      </c>
      <c r="L216" s="171"/>
      <c r="M216" s="170"/>
      <c r="N216" s="133">
        <v>19</v>
      </c>
      <c r="O216" s="133">
        <v>6767.5</v>
      </c>
    </row>
    <row r="217" spans="2:15" x14ac:dyDescent="0.25">
      <c r="B217" s="174"/>
      <c r="C217" s="170"/>
      <c r="D217" s="133">
        <v>31</v>
      </c>
      <c r="E217" s="133">
        <v>80000</v>
      </c>
      <c r="G217" s="170"/>
      <c r="H217" s="170"/>
      <c r="I217" s="133">
        <v>20</v>
      </c>
      <c r="J217" s="133">
        <v>5922.11</v>
      </c>
      <c r="L217" s="171"/>
      <c r="M217" s="170"/>
      <c r="N217" s="133">
        <v>20</v>
      </c>
      <c r="O217" s="133">
        <v>6097.33</v>
      </c>
    </row>
    <row r="218" spans="2:15" x14ac:dyDescent="0.25">
      <c r="B218"/>
      <c r="C218"/>
      <c r="D218"/>
      <c r="E218"/>
      <c r="G218" s="170"/>
      <c r="H218" s="170"/>
      <c r="I218" s="133">
        <v>21</v>
      </c>
      <c r="J218" s="133">
        <v>4883.63</v>
      </c>
      <c r="L218" s="171"/>
      <c r="M218" s="170"/>
      <c r="N218" s="133">
        <v>21</v>
      </c>
      <c r="O218" s="133">
        <v>4500</v>
      </c>
    </row>
    <row r="219" spans="2:15" x14ac:dyDescent="0.25">
      <c r="B219"/>
      <c r="C219"/>
      <c r="D219"/>
      <c r="E219"/>
      <c r="G219" s="170"/>
      <c r="H219" s="170"/>
      <c r="I219" s="133">
        <v>22</v>
      </c>
      <c r="J219" s="133">
        <v>2608</v>
      </c>
      <c r="L219" s="171"/>
      <c r="M219" s="170"/>
      <c r="N219" s="133">
        <v>22</v>
      </c>
      <c r="O219" s="133">
        <v>3875</v>
      </c>
    </row>
    <row r="220" spans="2:15" x14ac:dyDescent="0.25">
      <c r="B220"/>
      <c r="C220"/>
      <c r="D220"/>
      <c r="E220"/>
      <c r="G220" s="170"/>
      <c r="H220" s="170"/>
      <c r="I220" s="133">
        <v>23</v>
      </c>
      <c r="J220" s="133">
        <v>3123.17</v>
      </c>
      <c r="L220" s="171"/>
      <c r="M220" s="170"/>
      <c r="N220" s="133">
        <v>23</v>
      </c>
      <c r="O220" s="133">
        <v>4073.33</v>
      </c>
    </row>
    <row r="221" spans="2:15" x14ac:dyDescent="0.25">
      <c r="B221"/>
      <c r="C221"/>
      <c r="D221"/>
      <c r="E221"/>
      <c r="G221" s="170"/>
      <c r="H221" s="170"/>
      <c r="I221" s="133">
        <v>24</v>
      </c>
      <c r="J221" s="133">
        <v>4365.09</v>
      </c>
      <c r="L221" s="171"/>
      <c r="M221" s="170"/>
      <c r="N221" s="133">
        <v>24</v>
      </c>
      <c r="O221" s="133">
        <v>8258.33</v>
      </c>
    </row>
    <row r="222" spans="2:15" x14ac:dyDescent="0.25">
      <c r="B222"/>
      <c r="C222"/>
      <c r="D222"/>
      <c r="E222"/>
      <c r="G222" s="170"/>
      <c r="H222" s="170"/>
      <c r="I222" s="133">
        <v>25</v>
      </c>
      <c r="J222" s="133">
        <v>3400.5</v>
      </c>
      <c r="L222" s="171"/>
      <c r="M222" s="170"/>
      <c r="N222" s="133">
        <v>25</v>
      </c>
      <c r="O222" s="133">
        <v>4667.5</v>
      </c>
    </row>
    <row r="223" spans="2:15" x14ac:dyDescent="0.25">
      <c r="B223"/>
      <c r="C223"/>
      <c r="D223"/>
      <c r="E223"/>
      <c r="G223" s="170"/>
      <c r="H223" s="170"/>
      <c r="I223" s="133">
        <v>26</v>
      </c>
      <c r="J223" s="133">
        <v>3725.79</v>
      </c>
      <c r="L223" s="171"/>
      <c r="M223" s="170"/>
      <c r="N223" s="133">
        <v>27</v>
      </c>
      <c r="O223" s="133">
        <v>7875</v>
      </c>
    </row>
    <row r="224" spans="2:15" x14ac:dyDescent="0.25">
      <c r="B224"/>
      <c r="C224"/>
      <c r="D224"/>
      <c r="E224"/>
      <c r="G224" s="170"/>
      <c r="H224" s="170"/>
      <c r="I224" s="133">
        <v>27</v>
      </c>
      <c r="J224" s="133">
        <v>1147.22</v>
      </c>
      <c r="L224" s="171"/>
      <c r="M224" s="170"/>
      <c r="N224" s="133">
        <v>28</v>
      </c>
      <c r="O224" s="133">
        <v>5300</v>
      </c>
    </row>
    <row r="225" spans="2:15" x14ac:dyDescent="0.25">
      <c r="B225"/>
      <c r="C225"/>
      <c r="D225"/>
      <c r="E225"/>
      <c r="G225" s="170"/>
      <c r="H225" s="170"/>
      <c r="I225" s="133">
        <v>28</v>
      </c>
      <c r="J225" s="133">
        <v>8497.73</v>
      </c>
      <c r="L225" s="171"/>
      <c r="M225" s="170"/>
      <c r="N225" s="133">
        <v>29</v>
      </c>
      <c r="O225" s="133">
        <v>2020</v>
      </c>
    </row>
    <row r="226" spans="2:15" x14ac:dyDescent="0.25">
      <c r="B226"/>
      <c r="C226"/>
      <c r="D226"/>
      <c r="E226"/>
      <c r="G226" s="170"/>
      <c r="H226" s="170"/>
      <c r="I226" s="133">
        <v>29</v>
      </c>
      <c r="J226" s="133">
        <v>4310</v>
      </c>
      <c r="L226" s="171"/>
      <c r="M226" s="170"/>
      <c r="N226" s="133">
        <v>30</v>
      </c>
      <c r="O226" s="133">
        <v>2553.5</v>
      </c>
    </row>
    <row r="227" spans="2:15" x14ac:dyDescent="0.25">
      <c r="B227"/>
      <c r="C227"/>
      <c r="D227"/>
      <c r="E227"/>
      <c r="G227" s="170"/>
      <c r="H227" s="170"/>
      <c r="I227" s="133">
        <v>30</v>
      </c>
      <c r="J227" s="133">
        <v>4866.62</v>
      </c>
      <c r="L227" s="171"/>
      <c r="M227" s="170"/>
      <c r="N227" s="133">
        <v>31</v>
      </c>
      <c r="O227" s="133">
        <v>2320</v>
      </c>
    </row>
    <row r="228" spans="2:15" x14ac:dyDescent="0.25">
      <c r="B228"/>
      <c r="C228"/>
      <c r="D228"/>
      <c r="E228"/>
      <c r="G228" s="170"/>
      <c r="H228" s="170"/>
      <c r="I228" s="133">
        <v>31</v>
      </c>
      <c r="J228" s="133">
        <v>889.17</v>
      </c>
      <c r="L228" s="171"/>
      <c r="M228" s="170" t="s">
        <v>102</v>
      </c>
      <c r="N228" s="133">
        <v>1</v>
      </c>
      <c r="O228" s="133">
        <v>1233.33</v>
      </c>
    </row>
    <row r="229" spans="2:15" x14ac:dyDescent="0.25">
      <c r="B229"/>
      <c r="C229"/>
      <c r="D229"/>
      <c r="E229"/>
      <c r="G229" s="170"/>
      <c r="H229" s="170" t="s">
        <v>102</v>
      </c>
      <c r="I229" s="133">
        <v>1</v>
      </c>
      <c r="J229" s="133">
        <v>6645</v>
      </c>
      <c r="L229" s="171"/>
      <c r="M229" s="170"/>
      <c r="N229" s="133">
        <v>2</v>
      </c>
      <c r="O229" s="133">
        <v>2630.5</v>
      </c>
    </row>
    <row r="230" spans="2:15" x14ac:dyDescent="0.25">
      <c r="B230"/>
      <c r="C230"/>
      <c r="D230"/>
      <c r="E230"/>
      <c r="G230" s="170"/>
      <c r="H230" s="170"/>
      <c r="I230" s="133">
        <v>2</v>
      </c>
      <c r="J230" s="133">
        <v>4157.3100000000004</v>
      </c>
      <c r="L230" s="171"/>
      <c r="M230" s="170"/>
      <c r="N230" s="133">
        <v>3</v>
      </c>
      <c r="O230" s="133">
        <v>5015</v>
      </c>
    </row>
    <row r="231" spans="2:15" x14ac:dyDescent="0.25">
      <c r="B231"/>
      <c r="C231"/>
      <c r="D231"/>
      <c r="E231"/>
      <c r="G231" s="170"/>
      <c r="H231" s="170"/>
      <c r="I231" s="133">
        <v>3</v>
      </c>
      <c r="J231" s="133">
        <v>5895.67</v>
      </c>
      <c r="L231" s="171"/>
      <c r="M231" s="170"/>
      <c r="N231" s="133">
        <v>4</v>
      </c>
      <c r="O231" s="133">
        <v>3666.67</v>
      </c>
    </row>
    <row r="232" spans="2:15" x14ac:dyDescent="0.25">
      <c r="B232"/>
      <c r="C232"/>
      <c r="D232"/>
      <c r="E232"/>
      <c r="G232" s="170"/>
      <c r="H232" s="170"/>
      <c r="I232" s="133">
        <v>4</v>
      </c>
      <c r="J232" s="133">
        <v>6098.1</v>
      </c>
      <c r="L232" s="171"/>
      <c r="M232" s="170"/>
      <c r="N232" s="133">
        <v>5</v>
      </c>
      <c r="O232" s="133">
        <v>2748</v>
      </c>
    </row>
    <row r="233" spans="2:15" x14ac:dyDescent="0.25">
      <c r="B233"/>
      <c r="C233"/>
      <c r="D233"/>
      <c r="E233"/>
      <c r="G233" s="170"/>
      <c r="H233" s="170"/>
      <c r="I233" s="133">
        <v>5</v>
      </c>
      <c r="J233" s="133">
        <v>3257.68</v>
      </c>
      <c r="L233" s="171"/>
      <c r="M233" s="170"/>
      <c r="N233" s="133">
        <v>6</v>
      </c>
      <c r="O233" s="133">
        <v>3235.43</v>
      </c>
    </row>
    <row r="234" spans="2:15" x14ac:dyDescent="0.25">
      <c r="B234"/>
      <c r="C234"/>
      <c r="D234"/>
      <c r="E234"/>
      <c r="G234" s="170"/>
      <c r="H234" s="170"/>
      <c r="I234" s="133">
        <v>6</v>
      </c>
      <c r="J234" s="133">
        <v>5086.7299999999996</v>
      </c>
      <c r="L234" s="171"/>
      <c r="M234" s="170"/>
      <c r="N234" s="133">
        <v>7</v>
      </c>
      <c r="O234" s="133">
        <v>3949</v>
      </c>
    </row>
    <row r="235" spans="2:15" x14ac:dyDescent="0.25">
      <c r="B235"/>
      <c r="C235"/>
      <c r="D235"/>
      <c r="E235"/>
      <c r="G235" s="170"/>
      <c r="H235" s="170"/>
      <c r="I235" s="133">
        <v>7</v>
      </c>
      <c r="J235" s="133">
        <v>3369.27</v>
      </c>
      <c r="L235" s="171"/>
      <c r="M235" s="170"/>
      <c r="N235" s="133">
        <v>8</v>
      </c>
      <c r="O235" s="133">
        <v>8224.67</v>
      </c>
    </row>
    <row r="236" spans="2:15" x14ac:dyDescent="0.25">
      <c r="B236"/>
      <c r="C236"/>
      <c r="D236"/>
      <c r="E236"/>
      <c r="G236" s="170"/>
      <c r="H236" s="170"/>
      <c r="I236" s="133">
        <v>8</v>
      </c>
      <c r="J236" s="133">
        <v>553.88</v>
      </c>
      <c r="L236" s="171"/>
      <c r="M236" s="170"/>
      <c r="N236" s="133">
        <v>9</v>
      </c>
      <c r="O236" s="133">
        <v>5608</v>
      </c>
    </row>
    <row r="237" spans="2:15" x14ac:dyDescent="0.25">
      <c r="B237"/>
      <c r="C237"/>
      <c r="D237"/>
      <c r="E237"/>
      <c r="G237" s="170"/>
      <c r="H237" s="170"/>
      <c r="I237" s="133">
        <v>9</v>
      </c>
      <c r="J237" s="133">
        <v>5679.67</v>
      </c>
      <c r="L237" s="171"/>
      <c r="M237" s="170"/>
      <c r="N237" s="133">
        <v>10</v>
      </c>
      <c r="O237" s="133">
        <v>8500</v>
      </c>
    </row>
    <row r="238" spans="2:15" x14ac:dyDescent="0.25">
      <c r="B238"/>
      <c r="C238"/>
      <c r="D238"/>
      <c r="E238"/>
      <c r="G238" s="170"/>
      <c r="H238" s="170"/>
      <c r="I238" s="133">
        <v>10</v>
      </c>
      <c r="J238" s="133">
        <v>2063.83</v>
      </c>
      <c r="L238" s="171"/>
      <c r="M238" s="170"/>
      <c r="N238" s="133">
        <v>11</v>
      </c>
      <c r="O238" s="133">
        <v>5641.33</v>
      </c>
    </row>
    <row r="239" spans="2:15" x14ac:dyDescent="0.25">
      <c r="B239"/>
      <c r="C239"/>
      <c r="D239"/>
      <c r="E239"/>
      <c r="G239" s="170"/>
      <c r="H239" s="170"/>
      <c r="I239" s="133">
        <v>11</v>
      </c>
      <c r="J239" s="133">
        <v>2940.92</v>
      </c>
      <c r="L239" s="171"/>
      <c r="M239" s="170"/>
      <c r="N239" s="133">
        <v>12</v>
      </c>
      <c r="O239" s="133">
        <v>5805.33</v>
      </c>
    </row>
    <row r="240" spans="2:15" x14ac:dyDescent="0.25">
      <c r="B240"/>
      <c r="C240"/>
      <c r="D240"/>
      <c r="E240"/>
      <c r="G240" s="170"/>
      <c r="H240" s="170"/>
      <c r="I240" s="133">
        <v>12</v>
      </c>
      <c r="J240" s="133">
        <v>1768.8</v>
      </c>
      <c r="L240" s="171"/>
      <c r="M240" s="170"/>
      <c r="N240" s="133">
        <v>13</v>
      </c>
      <c r="O240" s="133">
        <v>8456</v>
      </c>
    </row>
    <row r="241" spans="2:15" x14ac:dyDescent="0.25">
      <c r="B241"/>
      <c r="C241"/>
      <c r="D241"/>
      <c r="E241"/>
      <c r="G241" s="170"/>
      <c r="H241" s="170"/>
      <c r="I241" s="133">
        <v>13</v>
      </c>
      <c r="J241" s="133">
        <v>2443.88</v>
      </c>
      <c r="L241" s="171"/>
      <c r="M241" s="170"/>
      <c r="N241" s="133">
        <v>14</v>
      </c>
      <c r="O241" s="133">
        <v>12191.33</v>
      </c>
    </row>
    <row r="242" spans="2:15" x14ac:dyDescent="0.25">
      <c r="B242"/>
      <c r="C242"/>
      <c r="D242"/>
      <c r="E242"/>
      <c r="G242" s="170"/>
      <c r="H242" s="170"/>
      <c r="I242" s="133">
        <v>14</v>
      </c>
      <c r="J242" s="133">
        <v>8234.69</v>
      </c>
      <c r="L242" s="171"/>
      <c r="M242" s="170"/>
      <c r="N242" s="133">
        <v>15</v>
      </c>
      <c r="O242" s="133">
        <v>10642.86</v>
      </c>
    </row>
    <row r="243" spans="2:15" x14ac:dyDescent="0.25">
      <c r="B243"/>
      <c r="C243"/>
      <c r="D243"/>
      <c r="E243"/>
      <c r="G243" s="170"/>
      <c r="H243" s="170"/>
      <c r="I243" s="133">
        <v>15</v>
      </c>
      <c r="J243" s="133">
        <v>5626.75</v>
      </c>
      <c r="L243" s="171"/>
      <c r="M243" s="170"/>
      <c r="N243" s="133">
        <v>16</v>
      </c>
      <c r="O243" s="133">
        <v>13599.14</v>
      </c>
    </row>
    <row r="244" spans="2:15" x14ac:dyDescent="0.25">
      <c r="B244"/>
      <c r="C244"/>
      <c r="D244"/>
      <c r="E244"/>
      <c r="G244" s="170"/>
      <c r="H244" s="170"/>
      <c r="I244" s="133">
        <v>16</v>
      </c>
      <c r="J244" s="133">
        <v>2332.67</v>
      </c>
      <c r="L244" s="171"/>
      <c r="M244" s="170"/>
      <c r="N244" s="133">
        <v>17</v>
      </c>
      <c r="O244" s="133">
        <v>8385.75</v>
      </c>
    </row>
    <row r="245" spans="2:15" x14ac:dyDescent="0.25">
      <c r="B245"/>
      <c r="C245"/>
      <c r="D245"/>
      <c r="E245"/>
      <c r="G245" s="170"/>
      <c r="H245" s="170"/>
      <c r="I245" s="133">
        <v>17</v>
      </c>
      <c r="J245" s="133">
        <v>573</v>
      </c>
      <c r="L245" s="171"/>
      <c r="M245" s="170"/>
      <c r="N245" s="133">
        <v>18</v>
      </c>
      <c r="O245" s="133">
        <v>5500</v>
      </c>
    </row>
    <row r="246" spans="2:15" x14ac:dyDescent="0.25">
      <c r="B246"/>
      <c r="C246"/>
      <c r="D246"/>
      <c r="E246"/>
      <c r="G246" s="170"/>
      <c r="H246" s="170"/>
      <c r="I246" s="133">
        <v>18</v>
      </c>
      <c r="J246" s="133">
        <v>5439.25</v>
      </c>
      <c r="L246" s="171"/>
      <c r="M246" s="170"/>
      <c r="N246" s="133">
        <v>19</v>
      </c>
      <c r="O246" s="133">
        <v>8285.7099999999991</v>
      </c>
    </row>
    <row r="247" spans="2:15" x14ac:dyDescent="0.25">
      <c r="B247"/>
      <c r="C247"/>
      <c r="D247"/>
      <c r="E247"/>
      <c r="G247" s="170"/>
      <c r="H247" s="170"/>
      <c r="I247" s="133">
        <v>19</v>
      </c>
      <c r="J247" s="133">
        <v>2107</v>
      </c>
      <c r="L247" s="171"/>
      <c r="M247" s="170"/>
      <c r="N247" s="133">
        <v>20</v>
      </c>
      <c r="O247" s="133">
        <v>6129.6</v>
      </c>
    </row>
    <row r="248" spans="2:15" x14ac:dyDescent="0.25">
      <c r="B248"/>
      <c r="C248"/>
      <c r="D248"/>
      <c r="E248"/>
      <c r="G248" s="170"/>
      <c r="H248" s="170"/>
      <c r="I248" s="133">
        <v>20</v>
      </c>
      <c r="J248" s="133">
        <v>5432.43</v>
      </c>
      <c r="L248" s="171"/>
      <c r="M248" s="170"/>
      <c r="N248" s="133">
        <v>21</v>
      </c>
      <c r="O248" s="133">
        <v>10643.5</v>
      </c>
    </row>
    <row r="249" spans="2:15" x14ac:dyDescent="0.25">
      <c r="B249"/>
      <c r="C249"/>
      <c r="D249"/>
      <c r="E249"/>
      <c r="G249" s="170"/>
      <c r="H249" s="170"/>
      <c r="I249" s="133">
        <v>21</v>
      </c>
      <c r="J249" s="133">
        <v>6142.64</v>
      </c>
      <c r="L249" s="171"/>
      <c r="M249" s="170"/>
      <c r="N249" s="133">
        <v>22</v>
      </c>
      <c r="O249" s="133">
        <v>14875</v>
      </c>
    </row>
    <row r="250" spans="2:15" x14ac:dyDescent="0.25">
      <c r="B250" s="140"/>
      <c r="C250" s="140"/>
      <c r="D250" s="140"/>
      <c r="E250" s="140"/>
      <c r="G250" s="170"/>
      <c r="H250" s="170"/>
      <c r="I250" s="133">
        <v>22</v>
      </c>
      <c r="J250" s="133">
        <v>1382.58</v>
      </c>
      <c r="L250" s="171"/>
      <c r="M250" s="170"/>
      <c r="N250" s="133">
        <v>23</v>
      </c>
      <c r="O250" s="133">
        <v>17599.8</v>
      </c>
    </row>
    <row r="251" spans="2:15" x14ac:dyDescent="0.25">
      <c r="B251" s="140"/>
      <c r="C251" s="140"/>
      <c r="D251" s="140"/>
      <c r="E251" s="140"/>
      <c r="G251" s="170"/>
      <c r="H251" s="170"/>
      <c r="I251" s="133">
        <v>23</v>
      </c>
      <c r="J251" s="133">
        <v>2580.75</v>
      </c>
      <c r="L251" s="171"/>
      <c r="M251" s="170"/>
      <c r="N251" s="133">
        <v>24</v>
      </c>
      <c r="O251" s="133">
        <v>14421.14</v>
      </c>
    </row>
    <row r="252" spans="2:15" x14ac:dyDescent="0.25">
      <c r="B252" s="140"/>
      <c r="C252" s="140"/>
      <c r="D252" s="140"/>
      <c r="E252" s="140"/>
      <c r="G252" s="170"/>
      <c r="H252" s="170"/>
      <c r="I252" s="133">
        <v>24</v>
      </c>
      <c r="J252" s="133">
        <v>2621.73</v>
      </c>
      <c r="L252" s="171"/>
      <c r="M252" s="170"/>
      <c r="N252" s="133">
        <v>25</v>
      </c>
      <c r="O252" s="133">
        <v>6000</v>
      </c>
    </row>
    <row r="253" spans="2:15" x14ac:dyDescent="0.25">
      <c r="B253" s="140"/>
      <c r="C253" s="140"/>
      <c r="D253" s="140"/>
      <c r="E253" s="140"/>
      <c r="G253" s="170"/>
      <c r="H253" s="170"/>
      <c r="I253" s="133">
        <v>25</v>
      </c>
      <c r="J253" s="133">
        <v>1239</v>
      </c>
      <c r="L253" s="171"/>
      <c r="M253" s="170"/>
      <c r="N253" s="133">
        <v>26</v>
      </c>
      <c r="O253" s="133">
        <v>3480</v>
      </c>
    </row>
    <row r="254" spans="2:15" x14ac:dyDescent="0.25">
      <c r="B254" s="140"/>
      <c r="C254" s="140"/>
      <c r="D254" s="140"/>
      <c r="E254" s="140"/>
      <c r="G254" s="170"/>
      <c r="H254" s="170"/>
      <c r="I254" s="133">
        <v>26</v>
      </c>
      <c r="J254" s="133">
        <v>1090.5999999999999</v>
      </c>
      <c r="L254" s="171"/>
      <c r="M254" s="170"/>
      <c r="N254" s="133">
        <v>27</v>
      </c>
      <c r="O254" s="133">
        <v>7850</v>
      </c>
    </row>
    <row r="255" spans="2:15" x14ac:dyDescent="0.25">
      <c r="B255" s="140"/>
      <c r="C255" s="140"/>
      <c r="D255" s="140"/>
      <c r="E255" s="140"/>
      <c r="G255" s="170"/>
      <c r="H255" s="170"/>
      <c r="I255" s="133">
        <v>27</v>
      </c>
      <c r="J255" s="133">
        <v>1730.91</v>
      </c>
      <c r="L255" s="171"/>
      <c r="M255" s="170"/>
      <c r="N255" s="133">
        <v>28</v>
      </c>
      <c r="O255" s="133">
        <v>3404.83</v>
      </c>
    </row>
    <row r="256" spans="2:15" x14ac:dyDescent="0.25">
      <c r="B256" s="140"/>
      <c r="C256" s="140"/>
      <c r="D256" s="140"/>
      <c r="E256" s="140"/>
      <c r="G256" s="170"/>
      <c r="H256" s="170"/>
      <c r="I256" s="133">
        <v>28</v>
      </c>
      <c r="J256" s="133">
        <v>3940.8</v>
      </c>
      <c r="L256" s="171"/>
      <c r="M256" s="170"/>
      <c r="N256" s="133">
        <v>29</v>
      </c>
      <c r="O256" s="133">
        <v>4175.25</v>
      </c>
    </row>
    <row r="257" spans="2:15" x14ac:dyDescent="0.25">
      <c r="B257" s="140"/>
      <c r="C257" s="140"/>
      <c r="D257" s="140"/>
      <c r="E257" s="140"/>
      <c r="G257" s="170"/>
      <c r="H257" s="170"/>
      <c r="I257" s="133">
        <v>29</v>
      </c>
      <c r="J257" s="133">
        <v>1192.58</v>
      </c>
      <c r="L257" s="171"/>
      <c r="M257" s="170"/>
      <c r="N257" s="133">
        <v>30</v>
      </c>
      <c r="O257" s="133">
        <v>10761.57</v>
      </c>
    </row>
    <row r="258" spans="2:15" x14ac:dyDescent="0.25">
      <c r="B258" s="140"/>
      <c r="C258" s="140"/>
      <c r="D258" s="140"/>
      <c r="E258" s="140"/>
      <c r="G258" s="170"/>
      <c r="H258" s="170"/>
      <c r="I258" s="133">
        <v>30</v>
      </c>
      <c r="J258" s="133">
        <v>4464.41</v>
      </c>
      <c r="L258" s="171"/>
      <c r="M258" s="170"/>
      <c r="N258" s="133">
        <v>31</v>
      </c>
      <c r="O258" s="133">
        <v>15397</v>
      </c>
    </row>
    <row r="259" spans="2:15" x14ac:dyDescent="0.25">
      <c r="B259" s="140"/>
      <c r="C259" s="140"/>
      <c r="D259" s="140"/>
      <c r="E259" s="140"/>
      <c r="G259" s="170"/>
      <c r="H259" s="170"/>
      <c r="I259" s="133">
        <v>31</v>
      </c>
      <c r="J259" s="133">
        <v>1858.4</v>
      </c>
      <c r="L259" s="171"/>
      <c r="M259" s="170" t="s">
        <v>103</v>
      </c>
      <c r="N259" s="133">
        <v>1</v>
      </c>
      <c r="O259" s="133">
        <v>1400</v>
      </c>
    </row>
    <row r="260" spans="2:15" x14ac:dyDescent="0.25">
      <c r="B260" s="140"/>
      <c r="C260" s="140"/>
      <c r="D260" s="140"/>
      <c r="E260" s="140"/>
      <c r="G260" s="170"/>
      <c r="H260" s="170" t="s">
        <v>103</v>
      </c>
      <c r="I260" s="133">
        <v>1</v>
      </c>
      <c r="J260" s="133">
        <v>2675.33</v>
      </c>
      <c r="L260" s="171"/>
      <c r="M260" s="170"/>
      <c r="N260" s="133">
        <v>2</v>
      </c>
      <c r="O260" s="133">
        <v>9492.57</v>
      </c>
    </row>
    <row r="261" spans="2:15" x14ac:dyDescent="0.25">
      <c r="B261" s="140"/>
      <c r="C261" s="140"/>
      <c r="D261" s="140"/>
      <c r="E261" s="140"/>
      <c r="G261" s="170"/>
      <c r="H261" s="170"/>
      <c r="I261" s="133">
        <v>2</v>
      </c>
      <c r="J261" s="133">
        <v>1662.45</v>
      </c>
      <c r="L261" s="171"/>
      <c r="M261" s="170"/>
      <c r="N261" s="133">
        <v>3</v>
      </c>
      <c r="O261" s="133">
        <v>27382.5</v>
      </c>
    </row>
    <row r="262" spans="2:15" x14ac:dyDescent="0.25">
      <c r="B262" s="140"/>
      <c r="C262" s="140"/>
      <c r="D262" s="140"/>
      <c r="E262" s="140"/>
      <c r="G262" s="170"/>
      <c r="H262" s="170"/>
      <c r="I262" s="133">
        <v>3</v>
      </c>
      <c r="J262" s="133">
        <v>2028.82</v>
      </c>
      <c r="L262" s="171"/>
      <c r="M262" s="170"/>
      <c r="N262" s="133">
        <v>4</v>
      </c>
      <c r="O262" s="133">
        <v>4050</v>
      </c>
    </row>
    <row r="263" spans="2:15" x14ac:dyDescent="0.25">
      <c r="B263" s="140"/>
      <c r="C263" s="140"/>
      <c r="D263" s="140"/>
      <c r="E263" s="140"/>
      <c r="G263" s="170"/>
      <c r="H263" s="170"/>
      <c r="I263" s="133">
        <v>4</v>
      </c>
      <c r="J263" s="133">
        <v>2244</v>
      </c>
      <c r="L263" s="171"/>
      <c r="M263" s="170"/>
      <c r="N263" s="133">
        <v>5</v>
      </c>
      <c r="O263" s="133">
        <v>3925</v>
      </c>
    </row>
    <row r="264" spans="2:15" x14ac:dyDescent="0.25">
      <c r="B264" s="140"/>
      <c r="C264" s="140"/>
      <c r="D264" s="140"/>
      <c r="E264" s="140"/>
      <c r="G264" s="170"/>
      <c r="H264" s="170"/>
      <c r="I264" s="133">
        <v>5</v>
      </c>
      <c r="J264" s="133">
        <v>828.83</v>
      </c>
      <c r="L264" s="171"/>
      <c r="M264" s="170"/>
      <c r="N264" s="133">
        <v>6</v>
      </c>
      <c r="O264" s="133">
        <v>7389.14</v>
      </c>
    </row>
    <row r="265" spans="2:15" x14ac:dyDescent="0.25">
      <c r="B265" s="140"/>
      <c r="C265" s="140"/>
      <c r="D265" s="140"/>
      <c r="E265" s="140"/>
      <c r="G265" s="170"/>
      <c r="H265" s="170"/>
      <c r="I265" s="133">
        <v>6</v>
      </c>
      <c r="J265" s="133">
        <v>460.71</v>
      </c>
      <c r="L265" s="171"/>
      <c r="M265" s="170"/>
      <c r="N265" s="133">
        <v>7</v>
      </c>
      <c r="O265" s="133">
        <v>4875</v>
      </c>
    </row>
    <row r="266" spans="2:15" x14ac:dyDescent="0.25">
      <c r="B266" s="140"/>
      <c r="C266" s="140"/>
      <c r="D266" s="140"/>
      <c r="E266" s="140"/>
      <c r="G266" s="170"/>
      <c r="H266" s="170"/>
      <c r="I266" s="133">
        <v>7</v>
      </c>
      <c r="J266" s="133">
        <v>2976.5</v>
      </c>
      <c r="L266" s="171"/>
      <c r="M266" s="170"/>
      <c r="N266" s="133">
        <v>8</v>
      </c>
      <c r="O266" s="133">
        <v>3633</v>
      </c>
    </row>
    <row r="267" spans="2:15" x14ac:dyDescent="0.25">
      <c r="B267" s="140"/>
      <c r="C267" s="140"/>
      <c r="D267" s="140"/>
      <c r="E267" s="140"/>
      <c r="G267" s="170"/>
      <c r="H267" s="170"/>
      <c r="I267" s="133">
        <v>8</v>
      </c>
      <c r="J267" s="133">
        <v>436.8</v>
      </c>
      <c r="L267" s="171"/>
      <c r="M267" s="170"/>
      <c r="N267" s="133">
        <v>9</v>
      </c>
      <c r="O267" s="133">
        <v>2753.6</v>
      </c>
    </row>
    <row r="268" spans="2:15" x14ac:dyDescent="0.25">
      <c r="B268" s="140"/>
      <c r="C268" s="140"/>
      <c r="D268" s="140"/>
      <c r="E268" s="140"/>
      <c r="G268" s="170"/>
      <c r="H268" s="170"/>
      <c r="I268" s="133">
        <v>9</v>
      </c>
      <c r="J268" s="133">
        <v>1468.18</v>
      </c>
      <c r="L268" s="171"/>
      <c r="M268" s="170"/>
      <c r="N268" s="133">
        <v>10</v>
      </c>
      <c r="O268" s="133">
        <v>40000</v>
      </c>
    </row>
    <row r="269" spans="2:15" x14ac:dyDescent="0.25">
      <c r="B269" s="140"/>
      <c r="C269" s="140"/>
      <c r="D269" s="140"/>
      <c r="E269" s="140"/>
      <c r="G269" s="170"/>
      <c r="H269" s="170"/>
      <c r="I269" s="133">
        <v>10</v>
      </c>
      <c r="J269" s="133">
        <v>5408.25</v>
      </c>
      <c r="L269" s="171"/>
      <c r="M269" s="170"/>
      <c r="N269" s="133">
        <v>11</v>
      </c>
      <c r="O269" s="133">
        <v>15666.67</v>
      </c>
    </row>
    <row r="270" spans="2:15" x14ac:dyDescent="0.25">
      <c r="B270" s="140"/>
      <c r="C270" s="140"/>
      <c r="D270" s="140"/>
      <c r="E270" s="140"/>
      <c r="G270" s="170"/>
      <c r="H270" s="170"/>
      <c r="I270" s="133">
        <v>11</v>
      </c>
      <c r="J270" s="133">
        <v>4851.38</v>
      </c>
      <c r="L270" s="171"/>
      <c r="M270" s="170"/>
      <c r="N270" s="133">
        <v>12</v>
      </c>
      <c r="O270" s="133">
        <v>2893.33</v>
      </c>
    </row>
    <row r="271" spans="2:15" x14ac:dyDescent="0.25">
      <c r="B271" s="140"/>
      <c r="C271" s="140"/>
      <c r="D271" s="140"/>
      <c r="E271" s="140"/>
      <c r="G271" s="170"/>
      <c r="H271" s="170"/>
      <c r="I271" s="133">
        <v>12</v>
      </c>
      <c r="J271" s="133">
        <v>1262.67</v>
      </c>
      <c r="L271" s="171"/>
      <c r="M271" s="170"/>
      <c r="N271" s="133">
        <v>13</v>
      </c>
      <c r="O271" s="133">
        <v>2920</v>
      </c>
    </row>
    <row r="272" spans="2:15" x14ac:dyDescent="0.25">
      <c r="B272" s="140"/>
      <c r="C272" s="140"/>
      <c r="D272" s="140"/>
      <c r="E272" s="140"/>
      <c r="G272" s="170"/>
      <c r="H272" s="170"/>
      <c r="I272" s="133">
        <v>13</v>
      </c>
      <c r="J272" s="133">
        <v>490.14</v>
      </c>
      <c r="L272" s="171"/>
      <c r="M272" s="170"/>
      <c r="N272" s="133">
        <v>14</v>
      </c>
      <c r="O272" s="133">
        <v>7844</v>
      </c>
    </row>
    <row r="273" spans="2:15" x14ac:dyDescent="0.25">
      <c r="B273" s="140"/>
      <c r="C273" s="140"/>
      <c r="D273" s="140"/>
      <c r="E273" s="140"/>
      <c r="G273" s="170"/>
      <c r="H273" s="170"/>
      <c r="I273" s="133">
        <v>14</v>
      </c>
      <c r="J273" s="133">
        <v>4381</v>
      </c>
      <c r="L273" s="171"/>
      <c r="M273" s="170"/>
      <c r="N273" s="133">
        <v>15</v>
      </c>
      <c r="O273" s="133">
        <v>5437.25</v>
      </c>
    </row>
    <row r="274" spans="2:15" x14ac:dyDescent="0.25">
      <c r="B274" s="140"/>
      <c r="C274" s="140"/>
      <c r="D274" s="140"/>
      <c r="E274" s="140"/>
      <c r="G274" s="170"/>
      <c r="H274" s="170"/>
      <c r="I274" s="133">
        <v>15</v>
      </c>
      <c r="J274" s="133">
        <v>3553.33</v>
      </c>
      <c r="L274" s="171"/>
      <c r="M274" s="170"/>
      <c r="N274" s="133">
        <v>16</v>
      </c>
      <c r="O274" s="133">
        <v>4120.5</v>
      </c>
    </row>
    <row r="275" spans="2:15" x14ac:dyDescent="0.25">
      <c r="B275" s="140"/>
      <c r="C275" s="140"/>
      <c r="D275" s="140"/>
      <c r="E275" s="140"/>
      <c r="G275" s="170"/>
      <c r="H275" s="170"/>
      <c r="I275" s="133">
        <v>16</v>
      </c>
      <c r="J275" s="133">
        <v>2155.88</v>
      </c>
      <c r="L275" s="171"/>
      <c r="M275" s="170"/>
      <c r="N275" s="133">
        <v>17</v>
      </c>
      <c r="O275" s="133">
        <v>3437.25</v>
      </c>
    </row>
    <row r="276" spans="2:15" x14ac:dyDescent="0.25">
      <c r="B276" s="140"/>
      <c r="C276" s="140"/>
      <c r="D276" s="140"/>
      <c r="E276" s="140"/>
      <c r="G276" s="170"/>
      <c r="H276" s="170"/>
      <c r="I276" s="133">
        <v>17</v>
      </c>
      <c r="J276" s="133">
        <v>3454.57</v>
      </c>
      <c r="L276" s="171"/>
      <c r="M276" s="170"/>
      <c r="N276" s="133">
        <v>18</v>
      </c>
      <c r="O276" s="133">
        <v>2274.5</v>
      </c>
    </row>
    <row r="277" spans="2:15" x14ac:dyDescent="0.25">
      <c r="B277" s="140"/>
      <c r="C277" s="140"/>
      <c r="D277" s="140"/>
      <c r="E277" s="140"/>
      <c r="G277" s="170"/>
      <c r="H277" s="170"/>
      <c r="I277" s="133">
        <v>18</v>
      </c>
      <c r="J277" s="133">
        <v>1196.83</v>
      </c>
      <c r="L277" s="171"/>
      <c r="M277" s="170"/>
      <c r="N277" s="133">
        <v>19</v>
      </c>
      <c r="O277" s="133">
        <v>3319.6</v>
      </c>
    </row>
    <row r="278" spans="2:15" x14ac:dyDescent="0.25">
      <c r="B278" s="140"/>
      <c r="C278" s="140"/>
      <c r="D278" s="140"/>
      <c r="E278" s="140"/>
      <c r="G278" s="170"/>
      <c r="H278" s="170"/>
      <c r="I278" s="133">
        <v>19</v>
      </c>
      <c r="J278" s="133">
        <v>1836.38</v>
      </c>
      <c r="L278" s="171"/>
      <c r="M278" s="170"/>
      <c r="N278" s="133">
        <v>20</v>
      </c>
      <c r="O278" s="133">
        <v>3039.6</v>
      </c>
    </row>
    <row r="279" spans="2:15" x14ac:dyDescent="0.25">
      <c r="B279" s="140"/>
      <c r="C279" s="140"/>
      <c r="D279" s="140"/>
      <c r="E279" s="140"/>
      <c r="G279" s="170"/>
      <c r="H279" s="170"/>
      <c r="I279" s="133">
        <v>20</v>
      </c>
      <c r="J279" s="133">
        <v>2969.17</v>
      </c>
      <c r="L279" s="171"/>
      <c r="M279" s="170"/>
      <c r="N279" s="133">
        <v>21</v>
      </c>
      <c r="O279" s="133">
        <v>3542.67</v>
      </c>
    </row>
    <row r="280" spans="2:15" x14ac:dyDescent="0.25">
      <c r="B280" s="140"/>
      <c r="C280" s="140"/>
      <c r="D280" s="140"/>
      <c r="E280" s="140"/>
      <c r="G280" s="170"/>
      <c r="H280" s="170"/>
      <c r="I280" s="133">
        <v>21</v>
      </c>
      <c r="J280" s="133">
        <v>2966.43</v>
      </c>
      <c r="L280" s="171"/>
      <c r="M280" s="170"/>
      <c r="N280" s="133">
        <v>22</v>
      </c>
      <c r="O280" s="133">
        <v>5092.2</v>
      </c>
    </row>
    <row r="281" spans="2:15" x14ac:dyDescent="0.25">
      <c r="B281" s="140"/>
      <c r="C281" s="140"/>
      <c r="D281" s="140"/>
      <c r="E281" s="140"/>
      <c r="G281" s="170"/>
      <c r="H281" s="170"/>
      <c r="I281" s="133">
        <v>22</v>
      </c>
      <c r="J281" s="133">
        <v>1462.75</v>
      </c>
      <c r="L281" s="171"/>
      <c r="M281" s="170"/>
      <c r="N281" s="133">
        <v>23</v>
      </c>
      <c r="O281" s="133">
        <v>4900</v>
      </c>
    </row>
    <row r="282" spans="2:15" x14ac:dyDescent="0.25">
      <c r="B282" s="140"/>
      <c r="C282" s="140"/>
      <c r="D282" s="140"/>
      <c r="E282" s="140"/>
      <c r="G282" s="170"/>
      <c r="H282" s="170"/>
      <c r="I282" s="133">
        <v>23</v>
      </c>
      <c r="J282" s="133">
        <v>2737.5</v>
      </c>
      <c r="L282" s="171"/>
      <c r="M282" s="170"/>
      <c r="N282" s="133">
        <v>24</v>
      </c>
      <c r="O282" s="133">
        <v>5944.14</v>
      </c>
    </row>
    <row r="283" spans="2:15" x14ac:dyDescent="0.25">
      <c r="B283" s="140"/>
      <c r="C283" s="140"/>
      <c r="D283" s="140"/>
      <c r="E283" s="140"/>
      <c r="G283" s="170"/>
      <c r="H283" s="170"/>
      <c r="I283" s="133">
        <v>24</v>
      </c>
      <c r="J283" s="133">
        <v>3044.25</v>
      </c>
      <c r="L283" s="171"/>
      <c r="M283" s="170"/>
      <c r="N283" s="133">
        <v>25</v>
      </c>
      <c r="O283" s="133">
        <v>2787</v>
      </c>
    </row>
    <row r="284" spans="2:15" x14ac:dyDescent="0.25">
      <c r="B284" s="140"/>
      <c r="C284" s="140"/>
      <c r="D284" s="140"/>
      <c r="E284" s="140"/>
      <c r="G284" s="170"/>
      <c r="H284" s="170"/>
      <c r="I284" s="133">
        <v>25</v>
      </c>
      <c r="J284" s="133">
        <v>2126</v>
      </c>
      <c r="L284" s="171"/>
      <c r="M284" s="170"/>
      <c r="N284" s="133">
        <v>26</v>
      </c>
      <c r="O284" s="133">
        <v>4066.67</v>
      </c>
    </row>
    <row r="285" spans="2:15" x14ac:dyDescent="0.25">
      <c r="B285" s="140"/>
      <c r="C285" s="140"/>
      <c r="D285" s="140"/>
      <c r="E285" s="140"/>
      <c r="G285" s="170"/>
      <c r="H285" s="170"/>
      <c r="I285" s="133">
        <v>26</v>
      </c>
      <c r="J285" s="133">
        <v>3495.57</v>
      </c>
      <c r="L285" s="171"/>
      <c r="M285" s="170"/>
      <c r="N285" s="133">
        <v>27</v>
      </c>
      <c r="O285" s="133">
        <v>5800</v>
      </c>
    </row>
    <row r="286" spans="2:15" x14ac:dyDescent="0.25">
      <c r="B286" s="140"/>
      <c r="C286" s="140"/>
      <c r="D286" s="140"/>
      <c r="E286" s="140"/>
      <c r="G286" s="170"/>
      <c r="H286" s="170"/>
      <c r="I286" s="133">
        <v>27</v>
      </c>
      <c r="J286" s="133">
        <v>1282.2</v>
      </c>
      <c r="L286" s="171"/>
      <c r="M286" s="170"/>
      <c r="N286" s="133">
        <v>28</v>
      </c>
      <c r="O286" s="133">
        <v>6250</v>
      </c>
    </row>
    <row r="287" spans="2:15" x14ac:dyDescent="0.25">
      <c r="B287" s="140"/>
      <c r="C287" s="140"/>
      <c r="D287" s="140"/>
      <c r="E287" s="140"/>
      <c r="G287" s="170"/>
      <c r="H287" s="170"/>
      <c r="I287" s="133">
        <v>28</v>
      </c>
      <c r="J287" s="133">
        <v>1362.6</v>
      </c>
      <c r="L287" s="171"/>
      <c r="M287" s="170"/>
      <c r="N287" s="133">
        <v>29</v>
      </c>
      <c r="O287" s="133">
        <v>6266.33</v>
      </c>
    </row>
    <row r="288" spans="2:15" x14ac:dyDescent="0.25">
      <c r="B288" s="140"/>
      <c r="C288" s="140"/>
      <c r="D288" s="140"/>
      <c r="E288" s="140"/>
      <c r="G288" s="170"/>
      <c r="H288" s="170"/>
      <c r="I288" s="133">
        <v>29</v>
      </c>
      <c r="J288" s="133">
        <v>1998</v>
      </c>
      <c r="L288" s="171"/>
      <c r="M288" s="170"/>
      <c r="N288" s="133">
        <v>30</v>
      </c>
      <c r="O288" s="133">
        <v>6266.67</v>
      </c>
    </row>
    <row r="289" spans="2:15" x14ac:dyDescent="0.25">
      <c r="B289" s="140"/>
      <c r="C289" s="140"/>
      <c r="D289" s="140"/>
      <c r="E289" s="140"/>
      <c r="G289" s="170"/>
      <c r="H289" s="170"/>
      <c r="I289" s="133">
        <v>30</v>
      </c>
      <c r="J289" s="133">
        <v>1423.75</v>
      </c>
      <c r="L289" s="171"/>
      <c r="M289" s="170" t="s">
        <v>104</v>
      </c>
      <c r="N289" s="133">
        <v>1</v>
      </c>
      <c r="O289" s="133">
        <v>3201.25</v>
      </c>
    </row>
    <row r="290" spans="2:15" x14ac:dyDescent="0.25">
      <c r="B290" s="140"/>
      <c r="C290" s="140"/>
      <c r="D290" s="140"/>
      <c r="E290" s="140"/>
      <c r="G290" s="170"/>
      <c r="H290" s="170" t="s">
        <v>104</v>
      </c>
      <c r="I290" s="133">
        <v>1</v>
      </c>
      <c r="J290" s="133">
        <v>2642.8</v>
      </c>
      <c r="L290" s="171"/>
      <c r="M290" s="170"/>
      <c r="N290" s="133">
        <v>2</v>
      </c>
      <c r="O290" s="133">
        <v>15472.57</v>
      </c>
    </row>
    <row r="291" spans="2:15" x14ac:dyDescent="0.25">
      <c r="B291" s="140"/>
      <c r="C291" s="140"/>
      <c r="D291" s="140"/>
      <c r="E291" s="140"/>
      <c r="G291" s="170"/>
      <c r="H291" s="170"/>
      <c r="I291" s="133">
        <v>2</v>
      </c>
      <c r="J291" s="133">
        <v>2277.6999999999998</v>
      </c>
      <c r="L291" s="171"/>
      <c r="M291" s="170"/>
      <c r="N291" s="133">
        <v>3</v>
      </c>
      <c r="O291" s="133">
        <v>3641.67</v>
      </c>
    </row>
    <row r="292" spans="2:15" x14ac:dyDescent="0.25">
      <c r="B292" s="140"/>
      <c r="C292" s="140"/>
      <c r="D292" s="140"/>
      <c r="E292" s="140"/>
      <c r="G292" s="170"/>
      <c r="H292" s="170"/>
      <c r="I292" s="133">
        <v>3</v>
      </c>
      <c r="J292" s="133">
        <v>2204</v>
      </c>
      <c r="L292" s="171"/>
      <c r="M292" s="170"/>
      <c r="N292" s="133">
        <v>4</v>
      </c>
      <c r="O292" s="133">
        <v>6450</v>
      </c>
    </row>
    <row r="293" spans="2:15" x14ac:dyDescent="0.25">
      <c r="B293" s="140"/>
      <c r="C293" s="140"/>
      <c r="D293" s="140"/>
      <c r="E293" s="140"/>
      <c r="G293" s="170"/>
      <c r="H293" s="170"/>
      <c r="I293" s="133">
        <v>4</v>
      </c>
      <c r="J293" s="133">
        <v>1859.55</v>
      </c>
      <c r="L293" s="171"/>
      <c r="M293" s="170"/>
      <c r="N293" s="133">
        <v>5</v>
      </c>
      <c r="O293" s="133">
        <v>3761.5</v>
      </c>
    </row>
    <row r="294" spans="2:15" x14ac:dyDescent="0.25">
      <c r="B294" s="140"/>
      <c r="C294" s="140"/>
      <c r="D294" s="140"/>
      <c r="E294" s="140"/>
      <c r="G294" s="170"/>
      <c r="H294" s="170"/>
      <c r="I294" s="133">
        <v>5</v>
      </c>
      <c r="J294" s="133">
        <v>1212</v>
      </c>
      <c r="L294" s="171"/>
      <c r="M294" s="170"/>
      <c r="N294" s="133">
        <v>6</v>
      </c>
      <c r="O294" s="133">
        <v>4250</v>
      </c>
    </row>
    <row r="295" spans="2:15" x14ac:dyDescent="0.25">
      <c r="B295" s="140"/>
      <c r="C295" s="140"/>
      <c r="D295" s="140"/>
      <c r="E295" s="140"/>
      <c r="G295" s="170"/>
      <c r="H295" s="170"/>
      <c r="I295" s="133">
        <v>6</v>
      </c>
      <c r="J295" s="133">
        <v>1846.3</v>
      </c>
      <c r="L295" s="171"/>
      <c r="M295" s="170"/>
      <c r="N295" s="133">
        <v>7</v>
      </c>
      <c r="O295" s="133">
        <v>4933.33</v>
      </c>
    </row>
    <row r="296" spans="2:15" x14ac:dyDescent="0.25">
      <c r="B296" s="140"/>
      <c r="C296" s="140"/>
      <c r="D296" s="140"/>
      <c r="E296" s="140"/>
      <c r="G296" s="170"/>
      <c r="H296" s="170"/>
      <c r="I296" s="133">
        <v>7</v>
      </c>
      <c r="J296" s="133">
        <v>1612.75</v>
      </c>
      <c r="L296" s="171"/>
      <c r="M296" s="170"/>
      <c r="N296" s="133">
        <v>8</v>
      </c>
      <c r="O296" s="133">
        <v>4334</v>
      </c>
    </row>
    <row r="297" spans="2:15" x14ac:dyDescent="0.25">
      <c r="B297" s="140"/>
      <c r="C297" s="140"/>
      <c r="D297" s="140"/>
      <c r="E297" s="140"/>
      <c r="G297" s="170"/>
      <c r="H297" s="170"/>
      <c r="I297" s="133">
        <v>8</v>
      </c>
      <c r="J297" s="133">
        <v>2349.67</v>
      </c>
      <c r="L297" s="171"/>
      <c r="M297" s="170"/>
      <c r="N297" s="133">
        <v>9</v>
      </c>
      <c r="O297" s="133">
        <v>4071.43</v>
      </c>
    </row>
    <row r="298" spans="2:15" x14ac:dyDescent="0.25">
      <c r="B298" s="140"/>
      <c r="C298" s="140"/>
      <c r="D298" s="140"/>
      <c r="E298" s="140"/>
      <c r="G298" s="170"/>
      <c r="H298" s="170"/>
      <c r="I298" s="133">
        <v>9</v>
      </c>
      <c r="J298" s="133">
        <v>1706</v>
      </c>
      <c r="L298" s="171"/>
      <c r="M298" s="170"/>
      <c r="N298" s="133">
        <v>10</v>
      </c>
      <c r="O298" s="133">
        <v>4458</v>
      </c>
    </row>
    <row r="299" spans="2:15" x14ac:dyDescent="0.25">
      <c r="B299" s="140"/>
      <c r="C299" s="140"/>
      <c r="D299" s="140"/>
      <c r="E299" s="140"/>
      <c r="G299" s="170"/>
      <c r="H299" s="170"/>
      <c r="I299" s="133">
        <v>10</v>
      </c>
      <c r="J299" s="133">
        <v>2341.5</v>
      </c>
      <c r="L299" s="171"/>
      <c r="M299" s="170"/>
      <c r="N299" s="133">
        <v>11</v>
      </c>
      <c r="O299" s="133">
        <v>3133.33</v>
      </c>
    </row>
    <row r="300" spans="2:15" x14ac:dyDescent="0.25">
      <c r="B300" s="140"/>
      <c r="C300" s="140"/>
      <c r="D300" s="140"/>
      <c r="E300" s="140"/>
      <c r="G300" s="170"/>
      <c r="H300" s="170"/>
      <c r="I300" s="133">
        <v>11</v>
      </c>
      <c r="J300" s="133">
        <v>1790.93</v>
      </c>
      <c r="L300" s="171"/>
      <c r="M300" s="170"/>
      <c r="N300" s="133">
        <v>12</v>
      </c>
      <c r="O300" s="133">
        <v>4540</v>
      </c>
    </row>
    <row r="301" spans="2:15" x14ac:dyDescent="0.25">
      <c r="B301" s="140"/>
      <c r="C301" s="140"/>
      <c r="D301" s="140"/>
      <c r="E301" s="140"/>
      <c r="G301" s="170"/>
      <c r="H301" s="170"/>
      <c r="I301" s="133">
        <v>12</v>
      </c>
      <c r="J301" s="133">
        <v>3799.38</v>
      </c>
      <c r="L301" s="171"/>
      <c r="M301" s="170"/>
      <c r="N301" s="133">
        <v>13</v>
      </c>
      <c r="O301" s="133">
        <v>3729.6</v>
      </c>
    </row>
    <row r="302" spans="2:15" x14ac:dyDescent="0.25">
      <c r="B302" s="140"/>
      <c r="C302" s="140"/>
      <c r="D302" s="140"/>
      <c r="E302" s="140"/>
      <c r="G302" s="170"/>
      <c r="H302" s="170"/>
      <c r="I302" s="133">
        <v>13</v>
      </c>
      <c r="J302" s="133">
        <v>2330.33</v>
      </c>
      <c r="L302" s="171"/>
      <c r="M302" s="170"/>
      <c r="N302" s="133">
        <v>14</v>
      </c>
      <c r="O302" s="133">
        <v>2680</v>
      </c>
    </row>
    <row r="303" spans="2:15" x14ac:dyDescent="0.25">
      <c r="B303" s="140"/>
      <c r="C303" s="140"/>
      <c r="D303" s="140"/>
      <c r="E303" s="140"/>
      <c r="G303" s="170"/>
      <c r="H303" s="170"/>
      <c r="I303" s="133">
        <v>14</v>
      </c>
      <c r="J303" s="133">
        <v>1816.4</v>
      </c>
      <c r="L303" s="171"/>
      <c r="M303" s="170"/>
      <c r="N303" s="133">
        <v>15</v>
      </c>
      <c r="O303" s="133">
        <v>4200</v>
      </c>
    </row>
    <row r="304" spans="2:15" x14ac:dyDescent="0.25">
      <c r="B304" s="140"/>
      <c r="C304" s="140"/>
      <c r="D304" s="140"/>
      <c r="E304" s="140"/>
      <c r="G304" s="170"/>
      <c r="H304" s="170"/>
      <c r="I304" s="133">
        <v>15</v>
      </c>
      <c r="J304" s="133">
        <v>1759</v>
      </c>
      <c r="L304" s="171"/>
      <c r="M304" s="170"/>
      <c r="N304" s="133">
        <v>16</v>
      </c>
      <c r="O304" s="133">
        <v>4703.57</v>
      </c>
    </row>
    <row r="305" spans="2:15" x14ac:dyDescent="0.25">
      <c r="B305" s="140"/>
      <c r="C305" s="140"/>
      <c r="D305" s="140"/>
      <c r="E305" s="140"/>
      <c r="G305" s="170"/>
      <c r="H305" s="170"/>
      <c r="I305" s="133">
        <v>16</v>
      </c>
      <c r="J305" s="133">
        <v>1627.08</v>
      </c>
      <c r="L305" s="171"/>
      <c r="M305" s="170"/>
      <c r="N305" s="133">
        <v>17</v>
      </c>
      <c r="O305" s="133">
        <v>4030.83</v>
      </c>
    </row>
    <row r="306" spans="2:15" x14ac:dyDescent="0.25">
      <c r="B306" s="140"/>
      <c r="C306" s="140"/>
      <c r="D306" s="140"/>
      <c r="E306" s="140"/>
      <c r="G306" s="170"/>
      <c r="H306" s="170"/>
      <c r="I306" s="133">
        <v>17</v>
      </c>
      <c r="J306" s="133">
        <v>1831.5</v>
      </c>
      <c r="L306" s="171"/>
      <c r="M306" s="170"/>
      <c r="N306" s="133">
        <v>18</v>
      </c>
      <c r="O306" s="133">
        <v>4885.71</v>
      </c>
    </row>
    <row r="307" spans="2:15" x14ac:dyDescent="0.25">
      <c r="B307" s="140"/>
      <c r="C307" s="140"/>
      <c r="D307" s="140"/>
      <c r="E307" s="140"/>
      <c r="G307" s="170"/>
      <c r="H307" s="170"/>
      <c r="I307" s="133">
        <v>18</v>
      </c>
      <c r="J307" s="133">
        <v>1991</v>
      </c>
      <c r="L307" s="171"/>
      <c r="M307" s="170"/>
      <c r="N307" s="133">
        <v>19</v>
      </c>
      <c r="O307" s="133">
        <v>960</v>
      </c>
    </row>
    <row r="308" spans="2:15" x14ac:dyDescent="0.25">
      <c r="B308" s="140"/>
      <c r="C308" s="140"/>
      <c r="D308" s="140"/>
      <c r="E308" s="140"/>
      <c r="G308" s="170"/>
      <c r="H308" s="170"/>
      <c r="I308" s="133">
        <v>19</v>
      </c>
      <c r="J308" s="133">
        <v>1322</v>
      </c>
      <c r="L308" s="171"/>
      <c r="M308" s="170"/>
      <c r="N308" s="133">
        <v>20</v>
      </c>
      <c r="O308" s="133">
        <v>1500</v>
      </c>
    </row>
    <row r="309" spans="2:15" x14ac:dyDescent="0.25">
      <c r="B309" s="140"/>
      <c r="C309" s="140"/>
      <c r="D309" s="140"/>
      <c r="E309" s="140"/>
      <c r="G309" s="170"/>
      <c r="H309" s="170"/>
      <c r="I309" s="133">
        <v>20</v>
      </c>
      <c r="J309" s="133">
        <v>1738.5</v>
      </c>
      <c r="L309" s="171"/>
      <c r="M309" s="170"/>
      <c r="N309" s="133">
        <v>21</v>
      </c>
      <c r="O309" s="133">
        <v>3450</v>
      </c>
    </row>
    <row r="310" spans="2:15" x14ac:dyDescent="0.25">
      <c r="B310" s="140"/>
      <c r="C310" s="140"/>
      <c r="D310" s="140"/>
      <c r="E310" s="140"/>
      <c r="G310" s="170"/>
      <c r="H310" s="170"/>
      <c r="I310" s="133">
        <v>21</v>
      </c>
      <c r="J310" s="133">
        <v>904.42</v>
      </c>
      <c r="L310" s="171"/>
      <c r="M310" s="170"/>
      <c r="N310" s="133">
        <v>22</v>
      </c>
      <c r="O310" s="133">
        <v>1500</v>
      </c>
    </row>
    <row r="311" spans="2:15" x14ac:dyDescent="0.25">
      <c r="B311" s="140"/>
      <c r="C311" s="140"/>
      <c r="D311" s="140"/>
      <c r="E311" s="140"/>
      <c r="G311" s="170"/>
      <c r="H311" s="170"/>
      <c r="I311" s="133">
        <v>22</v>
      </c>
      <c r="J311" s="133">
        <v>655.5</v>
      </c>
      <c r="L311" s="171"/>
      <c r="M311" s="170"/>
      <c r="N311" s="133">
        <v>25</v>
      </c>
      <c r="O311" s="133">
        <v>8625</v>
      </c>
    </row>
    <row r="312" spans="2:15" x14ac:dyDescent="0.25">
      <c r="B312" s="140"/>
      <c r="C312" s="140"/>
      <c r="D312" s="140"/>
      <c r="E312" s="140"/>
      <c r="G312" s="170"/>
      <c r="H312" s="170"/>
      <c r="I312" s="133">
        <v>23</v>
      </c>
      <c r="J312" s="133">
        <v>1287.8</v>
      </c>
      <c r="L312" s="171"/>
      <c r="M312" s="170"/>
      <c r="N312" s="133">
        <v>26</v>
      </c>
      <c r="O312" s="133">
        <v>4250</v>
      </c>
    </row>
    <row r="313" spans="2:15" x14ac:dyDescent="0.25">
      <c r="B313" s="140"/>
      <c r="C313" s="140"/>
      <c r="D313" s="140"/>
      <c r="E313" s="140"/>
      <c r="G313" s="170"/>
      <c r="H313" s="170"/>
      <c r="I313" s="133">
        <v>24</v>
      </c>
      <c r="J313" s="133">
        <v>1645.2</v>
      </c>
      <c r="L313" s="171"/>
      <c r="M313" s="170"/>
      <c r="N313" s="133">
        <v>27</v>
      </c>
      <c r="O313" s="133">
        <v>2400</v>
      </c>
    </row>
    <row r="314" spans="2:15" x14ac:dyDescent="0.25">
      <c r="B314" s="140"/>
      <c r="C314" s="140"/>
      <c r="D314" s="140"/>
      <c r="E314" s="140"/>
      <c r="G314" s="170"/>
      <c r="H314" s="170"/>
      <c r="I314" s="133">
        <v>25</v>
      </c>
      <c r="J314" s="133">
        <v>1112.82</v>
      </c>
      <c r="L314" s="171"/>
      <c r="M314" s="170"/>
      <c r="N314" s="133">
        <v>28</v>
      </c>
      <c r="O314" s="133">
        <v>1929.6</v>
      </c>
    </row>
    <row r="315" spans="2:15" x14ac:dyDescent="0.25">
      <c r="B315" s="140"/>
      <c r="C315" s="140"/>
      <c r="D315" s="140"/>
      <c r="E315" s="140"/>
      <c r="G315" s="170"/>
      <c r="H315" s="170"/>
      <c r="I315" s="133">
        <v>26</v>
      </c>
      <c r="J315" s="133">
        <v>596</v>
      </c>
      <c r="L315" s="171"/>
      <c r="M315" s="170"/>
      <c r="N315" s="133">
        <v>29</v>
      </c>
      <c r="O315" s="133">
        <v>4616</v>
      </c>
    </row>
    <row r="316" spans="2:15" x14ac:dyDescent="0.25">
      <c r="B316" s="140"/>
      <c r="C316" s="140"/>
      <c r="D316" s="140"/>
      <c r="E316" s="140"/>
      <c r="G316" s="170"/>
      <c r="H316" s="170"/>
      <c r="I316" s="133">
        <v>27</v>
      </c>
      <c r="J316" s="133">
        <v>1366.14</v>
      </c>
      <c r="L316" s="171"/>
      <c r="M316" s="170"/>
      <c r="N316" s="133">
        <v>30</v>
      </c>
      <c r="O316" s="133">
        <v>3614</v>
      </c>
    </row>
    <row r="317" spans="2:15" x14ac:dyDescent="0.25">
      <c r="B317" s="140"/>
      <c r="C317" s="140"/>
      <c r="D317" s="140"/>
      <c r="E317" s="140"/>
      <c r="G317" s="170"/>
      <c r="H317" s="170"/>
      <c r="I317" s="133">
        <v>28</v>
      </c>
      <c r="J317" s="133">
        <v>966</v>
      </c>
      <c r="L317" s="171"/>
      <c r="M317" s="170"/>
      <c r="N317" s="133">
        <v>31</v>
      </c>
      <c r="O317" s="133">
        <v>2109.6</v>
      </c>
    </row>
    <row r="318" spans="2:15" x14ac:dyDescent="0.25">
      <c r="B318" s="140"/>
      <c r="C318" s="140"/>
      <c r="D318" s="140"/>
      <c r="E318" s="140"/>
      <c r="G318" s="170"/>
      <c r="H318" s="170"/>
      <c r="I318" s="133">
        <v>29</v>
      </c>
      <c r="J318" s="133">
        <v>1219.5</v>
      </c>
      <c r="L318" s="171"/>
      <c r="M318" s="170" t="s">
        <v>105</v>
      </c>
      <c r="N318" s="133">
        <v>1</v>
      </c>
      <c r="O318" s="133">
        <v>3480.75</v>
      </c>
    </row>
    <row r="319" spans="2:15" x14ac:dyDescent="0.25">
      <c r="B319" s="140"/>
      <c r="C319" s="140"/>
      <c r="D319" s="140"/>
      <c r="E319" s="140"/>
      <c r="G319" s="170"/>
      <c r="H319" s="170"/>
      <c r="I319" s="133">
        <v>30</v>
      </c>
      <c r="J319" s="133">
        <v>1416.73</v>
      </c>
      <c r="L319" s="171"/>
      <c r="M319" s="170"/>
      <c r="N319" s="133">
        <v>2</v>
      </c>
      <c r="O319" s="133">
        <v>3268.5</v>
      </c>
    </row>
    <row r="320" spans="2:15" x14ac:dyDescent="0.25">
      <c r="B320" s="140"/>
      <c r="C320" s="140"/>
      <c r="D320" s="140"/>
      <c r="E320" s="140"/>
      <c r="G320" s="170"/>
      <c r="H320" s="170"/>
      <c r="I320" s="133">
        <v>31</v>
      </c>
      <c r="J320" s="133">
        <v>1525.77</v>
      </c>
      <c r="L320" s="171"/>
      <c r="M320" s="170"/>
      <c r="N320" s="133">
        <v>3</v>
      </c>
      <c r="O320" s="133">
        <v>4109.6000000000004</v>
      </c>
    </row>
    <row r="321" spans="2:15" x14ac:dyDescent="0.25">
      <c r="B321" s="140"/>
      <c r="C321" s="140"/>
      <c r="D321" s="140"/>
      <c r="E321" s="140"/>
      <c r="G321" s="170"/>
      <c r="H321" s="170" t="s">
        <v>105</v>
      </c>
      <c r="I321" s="133">
        <v>1</v>
      </c>
      <c r="J321" s="133">
        <v>1277.8499999999999</v>
      </c>
      <c r="L321" s="171"/>
      <c r="M321" s="170"/>
      <c r="N321" s="133">
        <v>4</v>
      </c>
      <c r="O321" s="133">
        <v>3583.33</v>
      </c>
    </row>
    <row r="322" spans="2:15" x14ac:dyDescent="0.25">
      <c r="B322" s="140"/>
      <c r="C322" s="140"/>
      <c r="D322" s="140"/>
      <c r="E322" s="140"/>
      <c r="G322" s="170"/>
      <c r="H322" s="170"/>
      <c r="I322" s="133">
        <v>2</v>
      </c>
      <c r="J322" s="133">
        <v>719.25</v>
      </c>
      <c r="L322" s="171"/>
      <c r="M322" s="170"/>
      <c r="N322" s="133">
        <v>5</v>
      </c>
      <c r="O322" s="133">
        <v>5150</v>
      </c>
    </row>
    <row r="323" spans="2:15" x14ac:dyDescent="0.25">
      <c r="B323" s="140"/>
      <c r="C323" s="140"/>
      <c r="D323" s="140"/>
      <c r="E323" s="140"/>
      <c r="G323" s="170"/>
      <c r="H323" s="170"/>
      <c r="I323" s="133">
        <v>3</v>
      </c>
      <c r="J323" s="133">
        <v>2151.5700000000002</v>
      </c>
      <c r="L323" s="171"/>
      <c r="M323" s="170"/>
      <c r="N323" s="133">
        <v>6</v>
      </c>
      <c r="O323" s="133">
        <v>4324.67</v>
      </c>
    </row>
    <row r="324" spans="2:15" x14ac:dyDescent="0.25">
      <c r="B324" s="140"/>
      <c r="C324" s="140"/>
      <c r="D324" s="140"/>
      <c r="E324" s="140"/>
      <c r="G324" s="170"/>
      <c r="H324" s="170"/>
      <c r="I324" s="133">
        <v>4</v>
      </c>
      <c r="J324" s="133">
        <v>1213</v>
      </c>
      <c r="L324" s="171"/>
      <c r="M324" s="170"/>
      <c r="N324" s="133">
        <v>7</v>
      </c>
      <c r="O324" s="133">
        <v>5309.6</v>
      </c>
    </row>
    <row r="325" spans="2:15" x14ac:dyDescent="0.25">
      <c r="B325" s="140"/>
      <c r="C325" s="140"/>
      <c r="D325" s="140"/>
      <c r="E325" s="140"/>
      <c r="G325" s="170"/>
      <c r="H325" s="170"/>
      <c r="I325" s="133">
        <v>5</v>
      </c>
      <c r="J325" s="133">
        <v>1496.38</v>
      </c>
      <c r="L325" s="171"/>
      <c r="M325" s="170"/>
      <c r="N325" s="133">
        <v>8</v>
      </c>
      <c r="O325" s="133">
        <v>3412.5</v>
      </c>
    </row>
    <row r="326" spans="2:15" x14ac:dyDescent="0.25">
      <c r="B326" s="140"/>
      <c r="C326" s="140"/>
      <c r="D326" s="140"/>
      <c r="E326" s="140"/>
      <c r="G326" s="170"/>
      <c r="H326" s="170"/>
      <c r="I326" s="133">
        <v>6</v>
      </c>
      <c r="J326" s="133">
        <v>2198.14</v>
      </c>
      <c r="L326" s="171"/>
      <c r="M326" s="170"/>
      <c r="N326" s="133">
        <v>9</v>
      </c>
      <c r="O326" s="133">
        <v>7333.33</v>
      </c>
    </row>
    <row r="327" spans="2:15" x14ac:dyDescent="0.25">
      <c r="B327" s="140"/>
      <c r="C327" s="140"/>
      <c r="D327" s="140"/>
      <c r="E327" s="140"/>
      <c r="G327" s="170"/>
      <c r="H327" s="170"/>
      <c r="I327" s="133">
        <v>7</v>
      </c>
      <c r="J327" s="133">
        <v>529</v>
      </c>
      <c r="L327" s="171"/>
      <c r="M327" s="170"/>
      <c r="N327" s="133">
        <v>10</v>
      </c>
      <c r="O327" s="133">
        <v>3421.14</v>
      </c>
    </row>
    <row r="328" spans="2:15" x14ac:dyDescent="0.25">
      <c r="B328" s="140"/>
      <c r="C328" s="140"/>
      <c r="D328" s="140"/>
      <c r="E328" s="140"/>
      <c r="G328" s="170"/>
      <c r="H328" s="170"/>
      <c r="I328" s="133">
        <v>8</v>
      </c>
      <c r="J328" s="133">
        <v>1786.1</v>
      </c>
      <c r="L328" s="171"/>
      <c r="M328" s="170"/>
      <c r="N328" s="133">
        <v>11</v>
      </c>
      <c r="O328" s="133">
        <v>3812</v>
      </c>
    </row>
    <row r="329" spans="2:15" x14ac:dyDescent="0.25">
      <c r="B329" s="140"/>
      <c r="C329" s="140"/>
      <c r="D329" s="140"/>
      <c r="E329" s="140"/>
      <c r="G329" s="170"/>
      <c r="H329" s="170"/>
      <c r="I329" s="133">
        <v>9</v>
      </c>
      <c r="J329" s="133">
        <v>2318.33</v>
      </c>
      <c r="L329" s="171"/>
      <c r="M329" s="170"/>
      <c r="N329" s="133">
        <v>12</v>
      </c>
      <c r="O329" s="133">
        <v>3749.33</v>
      </c>
    </row>
    <row r="330" spans="2:15" x14ac:dyDescent="0.25">
      <c r="B330" s="140"/>
      <c r="C330" s="140"/>
      <c r="D330" s="140"/>
      <c r="E330" s="140"/>
      <c r="G330" s="170"/>
      <c r="H330" s="170"/>
      <c r="I330" s="133">
        <v>10</v>
      </c>
      <c r="J330" s="133">
        <v>807.5</v>
      </c>
      <c r="L330" s="171"/>
      <c r="M330" s="170"/>
      <c r="N330" s="133">
        <v>13</v>
      </c>
      <c r="O330" s="133">
        <v>4361</v>
      </c>
    </row>
    <row r="331" spans="2:15" x14ac:dyDescent="0.25">
      <c r="B331" s="140"/>
      <c r="C331" s="140"/>
      <c r="D331" s="140"/>
      <c r="E331" s="140"/>
      <c r="G331" s="170"/>
      <c r="H331" s="170"/>
      <c r="I331" s="133">
        <v>11</v>
      </c>
      <c r="J331" s="133">
        <v>1635.4</v>
      </c>
      <c r="L331" s="171"/>
      <c r="M331" s="170"/>
      <c r="N331" s="133">
        <v>14</v>
      </c>
      <c r="O331" s="133">
        <v>3381.33</v>
      </c>
    </row>
    <row r="332" spans="2:15" x14ac:dyDescent="0.25">
      <c r="B332" s="140"/>
      <c r="C332" s="140"/>
      <c r="D332" s="140"/>
      <c r="E332" s="140"/>
      <c r="G332" s="170"/>
      <c r="H332" s="170"/>
      <c r="I332" s="133">
        <v>12</v>
      </c>
      <c r="J332" s="133">
        <v>1438.25</v>
      </c>
      <c r="L332" s="171"/>
      <c r="M332" s="170"/>
      <c r="N332" s="133">
        <v>15</v>
      </c>
      <c r="O332" s="133">
        <v>1002.14</v>
      </c>
    </row>
    <row r="333" spans="2:15" x14ac:dyDescent="0.25">
      <c r="B333" s="140"/>
      <c r="C333" s="140"/>
      <c r="D333" s="140"/>
      <c r="E333" s="140"/>
      <c r="G333" s="170"/>
      <c r="H333" s="170"/>
      <c r="I333" s="133">
        <v>13</v>
      </c>
      <c r="J333" s="133">
        <v>2260.1999999999998</v>
      </c>
      <c r="L333" s="171"/>
      <c r="M333" s="170"/>
      <c r="N333" s="133">
        <v>16</v>
      </c>
      <c r="O333" s="133">
        <v>3834.67</v>
      </c>
    </row>
    <row r="334" spans="2:15" x14ac:dyDescent="0.25">
      <c r="B334" s="140"/>
      <c r="C334" s="140"/>
      <c r="D334" s="140"/>
      <c r="E334" s="140"/>
      <c r="G334" s="170"/>
      <c r="H334" s="170"/>
      <c r="I334" s="133">
        <v>14</v>
      </c>
      <c r="J334" s="133">
        <v>1779.57</v>
      </c>
      <c r="L334" s="171"/>
      <c r="M334" s="170"/>
      <c r="N334" s="133">
        <v>17</v>
      </c>
      <c r="O334" s="133">
        <v>1529.6</v>
      </c>
    </row>
    <row r="335" spans="2:15" x14ac:dyDescent="0.25">
      <c r="B335" s="140"/>
      <c r="C335" s="140"/>
      <c r="D335" s="140"/>
      <c r="E335" s="140"/>
      <c r="G335" s="170"/>
      <c r="H335" s="170"/>
      <c r="I335" s="133">
        <v>15</v>
      </c>
      <c r="J335" s="133">
        <v>1843</v>
      </c>
      <c r="L335" s="171"/>
      <c r="M335" s="170"/>
      <c r="N335" s="133">
        <v>18</v>
      </c>
      <c r="O335" s="133">
        <v>1329.6</v>
      </c>
    </row>
    <row r="336" spans="2:15" x14ac:dyDescent="0.25">
      <c r="B336" s="140"/>
      <c r="C336" s="140"/>
      <c r="D336" s="140"/>
      <c r="E336" s="140"/>
      <c r="G336" s="170"/>
      <c r="H336" s="170"/>
      <c r="I336" s="133">
        <v>16</v>
      </c>
      <c r="J336" s="133">
        <v>1790.8</v>
      </c>
      <c r="L336" s="171"/>
      <c r="M336" s="170"/>
      <c r="N336" s="133">
        <v>19</v>
      </c>
      <c r="O336" s="133">
        <v>1949.6</v>
      </c>
    </row>
    <row r="337" spans="2:15" x14ac:dyDescent="0.25">
      <c r="B337" s="140"/>
      <c r="C337" s="140"/>
      <c r="D337" s="140"/>
      <c r="E337" s="140"/>
      <c r="G337" s="170"/>
      <c r="H337" s="170"/>
      <c r="I337" s="133">
        <v>17</v>
      </c>
      <c r="J337" s="133">
        <v>1171.57</v>
      </c>
      <c r="L337" s="171"/>
      <c r="M337" s="170"/>
      <c r="N337" s="133">
        <v>20</v>
      </c>
      <c r="O337" s="133">
        <v>2500</v>
      </c>
    </row>
    <row r="338" spans="2:15" x14ac:dyDescent="0.25">
      <c r="B338" s="140"/>
      <c r="C338" s="140"/>
      <c r="D338" s="140"/>
      <c r="E338" s="140"/>
      <c r="G338" s="170"/>
      <c r="H338" s="170"/>
      <c r="I338" s="133">
        <v>18</v>
      </c>
      <c r="J338" s="133">
        <v>1302.78</v>
      </c>
      <c r="L338" s="171"/>
      <c r="M338" s="170"/>
      <c r="N338" s="133">
        <v>21</v>
      </c>
      <c r="O338" s="133">
        <v>29300</v>
      </c>
    </row>
    <row r="339" spans="2:15" x14ac:dyDescent="0.25">
      <c r="B339" s="140"/>
      <c r="C339" s="140"/>
      <c r="D339" s="140"/>
      <c r="E339" s="140"/>
      <c r="G339" s="170"/>
      <c r="H339" s="170"/>
      <c r="I339" s="133">
        <v>19</v>
      </c>
      <c r="J339" s="133">
        <v>1160.25</v>
      </c>
      <c r="L339" s="171"/>
      <c r="M339" s="170"/>
      <c r="N339" s="133">
        <v>22</v>
      </c>
      <c r="O339" s="133">
        <v>2800</v>
      </c>
    </row>
    <row r="340" spans="2:15" x14ac:dyDescent="0.25">
      <c r="B340" s="140"/>
      <c r="C340" s="140"/>
      <c r="D340" s="140"/>
      <c r="E340" s="140"/>
      <c r="G340" s="170"/>
      <c r="H340" s="170"/>
      <c r="I340" s="133">
        <v>20</v>
      </c>
      <c r="J340" s="133">
        <v>4773.6899999999996</v>
      </c>
      <c r="L340" s="171"/>
      <c r="M340" s="170"/>
      <c r="N340" s="133">
        <v>23</v>
      </c>
      <c r="O340" s="133">
        <v>3000</v>
      </c>
    </row>
    <row r="341" spans="2:15" x14ac:dyDescent="0.25">
      <c r="B341" s="140"/>
      <c r="C341" s="140"/>
      <c r="D341" s="140"/>
      <c r="E341" s="140"/>
      <c r="G341" s="170"/>
      <c r="H341" s="170"/>
      <c r="I341" s="133">
        <v>21</v>
      </c>
      <c r="J341" s="133">
        <v>1111.33</v>
      </c>
      <c r="L341" s="171"/>
      <c r="M341" s="170"/>
      <c r="N341" s="133">
        <v>24</v>
      </c>
      <c r="O341" s="133">
        <v>2625</v>
      </c>
    </row>
    <row r="342" spans="2:15" x14ac:dyDescent="0.25">
      <c r="B342" s="140"/>
      <c r="C342" s="140"/>
      <c r="D342" s="140"/>
      <c r="E342" s="140"/>
      <c r="G342" s="170"/>
      <c r="H342" s="170"/>
      <c r="I342" s="133">
        <v>22</v>
      </c>
      <c r="J342" s="133">
        <v>1539.86</v>
      </c>
      <c r="L342" s="171"/>
      <c r="M342" s="170"/>
      <c r="N342" s="133">
        <v>25</v>
      </c>
      <c r="O342" s="133">
        <v>1233.33</v>
      </c>
    </row>
    <row r="343" spans="2:15" x14ac:dyDescent="0.25">
      <c r="B343" s="140"/>
      <c r="C343" s="140"/>
      <c r="D343" s="140"/>
      <c r="E343" s="140"/>
      <c r="G343" s="170"/>
      <c r="H343" s="170"/>
      <c r="I343" s="133">
        <v>23</v>
      </c>
      <c r="J343" s="133">
        <v>2075</v>
      </c>
      <c r="L343" s="171"/>
      <c r="M343" s="170"/>
      <c r="N343" s="133">
        <v>26</v>
      </c>
      <c r="O343" s="133">
        <v>1540</v>
      </c>
    </row>
    <row r="344" spans="2:15" x14ac:dyDescent="0.25">
      <c r="B344" s="140"/>
      <c r="C344" s="140"/>
      <c r="D344" s="140"/>
      <c r="E344" s="140"/>
      <c r="G344" s="170"/>
      <c r="H344" s="170"/>
      <c r="I344" s="133">
        <v>24</v>
      </c>
      <c r="J344" s="133">
        <v>1419.13</v>
      </c>
      <c r="L344" s="171"/>
      <c r="M344" s="170"/>
      <c r="N344" s="133">
        <v>27</v>
      </c>
      <c r="O344" s="133">
        <v>2000</v>
      </c>
    </row>
    <row r="345" spans="2:15" x14ac:dyDescent="0.25">
      <c r="B345" s="140"/>
      <c r="C345" s="140"/>
      <c r="D345" s="140"/>
      <c r="E345" s="140"/>
      <c r="G345" s="170"/>
      <c r="H345" s="170"/>
      <c r="I345" s="133">
        <v>25</v>
      </c>
      <c r="J345" s="133">
        <v>1370.27</v>
      </c>
      <c r="L345" s="171"/>
      <c r="M345" s="170"/>
      <c r="N345" s="133">
        <v>28</v>
      </c>
      <c r="O345" s="133">
        <v>1618.29</v>
      </c>
    </row>
    <row r="346" spans="2:15" x14ac:dyDescent="0.25">
      <c r="B346" s="140"/>
      <c r="C346" s="140"/>
      <c r="D346" s="140"/>
      <c r="E346" s="140"/>
      <c r="G346" s="170"/>
      <c r="H346" s="170"/>
      <c r="I346" s="133">
        <v>26</v>
      </c>
      <c r="J346" s="133">
        <v>1343.38</v>
      </c>
      <c r="L346" s="171"/>
      <c r="M346" s="170"/>
      <c r="N346" s="133">
        <v>29</v>
      </c>
      <c r="O346" s="133">
        <v>3500</v>
      </c>
    </row>
    <row r="347" spans="2:15" x14ac:dyDescent="0.25">
      <c r="B347" s="140"/>
      <c r="C347" s="140"/>
      <c r="D347" s="140"/>
      <c r="E347" s="140"/>
      <c r="G347" s="170"/>
      <c r="H347" s="170"/>
      <c r="I347" s="133">
        <v>27</v>
      </c>
      <c r="J347" s="133">
        <v>1412.5</v>
      </c>
      <c r="L347" s="171"/>
      <c r="M347" s="170"/>
      <c r="N347" s="133">
        <v>30</v>
      </c>
      <c r="O347" s="133">
        <v>1500</v>
      </c>
    </row>
    <row r="348" spans="2:15" x14ac:dyDescent="0.25">
      <c r="B348" s="140"/>
      <c r="C348" s="140"/>
      <c r="D348" s="140"/>
      <c r="E348" s="140"/>
      <c r="G348" s="170"/>
      <c r="H348" s="170"/>
      <c r="I348" s="133">
        <v>28</v>
      </c>
      <c r="J348" s="133">
        <v>1231.1400000000001</v>
      </c>
      <c r="L348" s="171"/>
      <c r="M348" s="170" t="s">
        <v>106</v>
      </c>
      <c r="N348" s="133">
        <v>1</v>
      </c>
      <c r="O348" s="133">
        <v>2388</v>
      </c>
    </row>
    <row r="349" spans="2:15" x14ac:dyDescent="0.25">
      <c r="B349" s="140"/>
      <c r="C349" s="140"/>
      <c r="D349" s="140"/>
      <c r="E349" s="140"/>
      <c r="G349" s="170"/>
      <c r="H349" s="170"/>
      <c r="I349" s="133">
        <v>29</v>
      </c>
      <c r="J349" s="133">
        <v>1312</v>
      </c>
      <c r="L349" s="171"/>
      <c r="M349" s="170"/>
      <c r="N349" s="133">
        <v>2</v>
      </c>
      <c r="O349" s="133">
        <v>4666.67</v>
      </c>
    </row>
    <row r="350" spans="2:15" x14ac:dyDescent="0.25">
      <c r="B350" s="140"/>
      <c r="C350" s="140"/>
      <c r="D350" s="140"/>
      <c r="E350" s="140"/>
      <c r="G350" s="170"/>
      <c r="H350" s="170"/>
      <c r="I350" s="133">
        <v>30</v>
      </c>
      <c r="J350" s="133">
        <v>1901</v>
      </c>
      <c r="L350" s="171"/>
      <c r="M350" s="170"/>
      <c r="N350" s="133">
        <v>3</v>
      </c>
      <c r="O350" s="133">
        <v>6500</v>
      </c>
    </row>
    <row r="351" spans="2:15" x14ac:dyDescent="0.25">
      <c r="B351" s="140"/>
      <c r="C351" s="140"/>
      <c r="D351" s="140"/>
      <c r="E351" s="140"/>
      <c r="G351" s="170"/>
      <c r="H351" s="170" t="s">
        <v>106</v>
      </c>
      <c r="I351" s="133">
        <v>1</v>
      </c>
      <c r="J351" s="133">
        <v>1390.97</v>
      </c>
      <c r="L351" s="171"/>
      <c r="M351" s="170"/>
      <c r="N351" s="133">
        <v>4</v>
      </c>
      <c r="O351" s="133">
        <v>7500</v>
      </c>
    </row>
    <row r="352" spans="2:15" x14ac:dyDescent="0.25">
      <c r="B352" s="140"/>
      <c r="C352" s="140"/>
      <c r="D352" s="140"/>
      <c r="E352" s="140"/>
      <c r="G352" s="170"/>
      <c r="H352" s="170"/>
      <c r="I352" s="133">
        <v>2</v>
      </c>
      <c r="J352" s="133">
        <v>1024</v>
      </c>
      <c r="L352" s="171"/>
      <c r="M352" s="170"/>
      <c r="N352" s="133">
        <v>5</v>
      </c>
      <c r="O352" s="133">
        <v>4750</v>
      </c>
    </row>
    <row r="353" spans="2:15" x14ac:dyDescent="0.25">
      <c r="B353" s="140"/>
      <c r="C353" s="140"/>
      <c r="D353" s="140"/>
      <c r="E353" s="140"/>
      <c r="G353" s="170"/>
      <c r="H353" s="170"/>
      <c r="I353" s="133">
        <v>3</v>
      </c>
      <c r="J353" s="133">
        <v>1917.75</v>
      </c>
      <c r="L353" s="171"/>
      <c r="M353" s="170"/>
      <c r="N353" s="133">
        <v>6</v>
      </c>
      <c r="O353" s="133">
        <v>2330</v>
      </c>
    </row>
    <row r="354" spans="2:15" x14ac:dyDescent="0.25">
      <c r="B354" s="140"/>
      <c r="C354" s="140"/>
      <c r="D354" s="140"/>
      <c r="E354" s="140"/>
      <c r="G354" s="170"/>
      <c r="H354" s="170"/>
      <c r="I354" s="133">
        <v>4</v>
      </c>
      <c r="J354" s="133">
        <v>2611.2199999999998</v>
      </c>
      <c r="L354" s="171"/>
      <c r="M354" s="170"/>
      <c r="N354" s="133">
        <v>7</v>
      </c>
      <c r="O354" s="133">
        <v>3000</v>
      </c>
    </row>
    <row r="355" spans="2:15" x14ac:dyDescent="0.25">
      <c r="B355" s="140"/>
      <c r="C355" s="140"/>
      <c r="D355" s="140"/>
      <c r="E355" s="140"/>
      <c r="G355" s="170"/>
      <c r="H355" s="170"/>
      <c r="I355" s="133">
        <v>5</v>
      </c>
      <c r="J355" s="133">
        <v>2902.33</v>
      </c>
      <c r="L355" s="171"/>
      <c r="M355" s="170"/>
      <c r="N355" s="133">
        <v>8</v>
      </c>
      <c r="O355" s="133">
        <v>6350</v>
      </c>
    </row>
    <row r="356" spans="2:15" x14ac:dyDescent="0.25">
      <c r="B356" s="140"/>
      <c r="C356" s="140"/>
      <c r="D356" s="140"/>
      <c r="E356" s="140"/>
      <c r="G356" s="170"/>
      <c r="H356" s="170"/>
      <c r="I356" s="133">
        <v>6</v>
      </c>
      <c r="J356" s="133">
        <v>873.33</v>
      </c>
      <c r="L356" s="171"/>
      <c r="M356" s="170"/>
      <c r="N356" s="133">
        <v>9</v>
      </c>
      <c r="O356" s="133">
        <v>3250</v>
      </c>
    </row>
    <row r="357" spans="2:15" x14ac:dyDescent="0.25">
      <c r="B357" s="140"/>
      <c r="C357" s="140"/>
      <c r="D357" s="140"/>
      <c r="E357" s="140"/>
      <c r="G357" s="170"/>
      <c r="H357" s="170"/>
      <c r="I357" s="133">
        <v>7</v>
      </c>
      <c r="J357" s="133">
        <v>2245</v>
      </c>
      <c r="L357" s="171"/>
      <c r="M357" s="170"/>
      <c r="N357" s="133">
        <v>10</v>
      </c>
      <c r="O357" s="133">
        <v>5500</v>
      </c>
    </row>
    <row r="358" spans="2:15" x14ac:dyDescent="0.25">
      <c r="B358" s="140"/>
      <c r="C358" s="140"/>
      <c r="D358" s="140"/>
      <c r="E358" s="140"/>
      <c r="G358" s="170"/>
      <c r="H358" s="170"/>
      <c r="I358" s="133">
        <v>8</v>
      </c>
      <c r="J358" s="133">
        <v>3324.6</v>
      </c>
      <c r="L358" s="171"/>
      <c r="M358" s="170"/>
      <c r="N358" s="133">
        <v>11</v>
      </c>
      <c r="O358" s="133">
        <v>4000</v>
      </c>
    </row>
    <row r="359" spans="2:15" x14ac:dyDescent="0.25">
      <c r="B359" s="140"/>
      <c r="C359" s="140"/>
      <c r="D359" s="140"/>
      <c r="E359" s="140"/>
      <c r="G359" s="170"/>
      <c r="H359" s="170"/>
      <c r="I359" s="133">
        <v>9</v>
      </c>
      <c r="J359" s="133">
        <v>1810</v>
      </c>
      <c r="L359" s="171"/>
      <c r="M359" s="170"/>
      <c r="N359" s="133">
        <v>12</v>
      </c>
      <c r="O359" s="133">
        <v>3660</v>
      </c>
    </row>
    <row r="360" spans="2:15" x14ac:dyDescent="0.25">
      <c r="B360" s="140"/>
      <c r="C360" s="140"/>
      <c r="D360" s="140"/>
      <c r="E360" s="140"/>
      <c r="G360" s="170"/>
      <c r="H360" s="170"/>
      <c r="I360" s="133">
        <v>10</v>
      </c>
      <c r="J360" s="133">
        <v>2740.1</v>
      </c>
      <c r="L360" s="171"/>
      <c r="M360" s="170"/>
      <c r="N360" s="133">
        <v>13</v>
      </c>
      <c r="O360" s="133">
        <v>3500</v>
      </c>
    </row>
    <row r="361" spans="2:15" x14ac:dyDescent="0.25">
      <c r="B361" s="140"/>
      <c r="C361" s="140"/>
      <c r="D361" s="140"/>
      <c r="E361" s="140"/>
      <c r="G361" s="170"/>
      <c r="H361" s="170"/>
      <c r="I361" s="133">
        <v>11</v>
      </c>
      <c r="J361" s="133">
        <v>2088.56</v>
      </c>
      <c r="L361" s="171"/>
      <c r="M361" s="170"/>
      <c r="N361" s="133">
        <v>15</v>
      </c>
      <c r="O361" s="133">
        <v>4466.67</v>
      </c>
    </row>
    <row r="362" spans="2:15" x14ac:dyDescent="0.25">
      <c r="B362" s="140"/>
      <c r="C362" s="140"/>
      <c r="D362" s="140"/>
      <c r="E362" s="140"/>
      <c r="G362" s="170"/>
      <c r="H362" s="170"/>
      <c r="I362" s="133">
        <v>12</v>
      </c>
      <c r="J362" s="133">
        <v>2050.69</v>
      </c>
      <c r="L362" s="171"/>
      <c r="M362" s="170"/>
      <c r="N362" s="133">
        <v>16</v>
      </c>
      <c r="O362" s="133">
        <v>4728.57</v>
      </c>
    </row>
    <row r="363" spans="2:15" x14ac:dyDescent="0.25">
      <c r="B363" s="140"/>
      <c r="C363" s="140"/>
      <c r="D363" s="140"/>
      <c r="E363" s="140"/>
      <c r="G363" s="170"/>
      <c r="H363" s="170"/>
      <c r="I363" s="133">
        <v>13</v>
      </c>
      <c r="J363" s="133">
        <v>2512.5</v>
      </c>
      <c r="L363" s="171"/>
      <c r="M363" s="170"/>
      <c r="N363" s="133">
        <v>17</v>
      </c>
      <c r="O363" s="133">
        <v>4300</v>
      </c>
    </row>
    <row r="364" spans="2:15" x14ac:dyDescent="0.25">
      <c r="B364" s="140"/>
      <c r="C364" s="140"/>
      <c r="D364" s="140"/>
      <c r="E364" s="140"/>
      <c r="G364" s="170"/>
      <c r="H364" s="170"/>
      <c r="I364" s="133">
        <v>14</v>
      </c>
      <c r="J364" s="133">
        <v>1342.43</v>
      </c>
      <c r="L364" s="171"/>
      <c r="M364" s="170"/>
      <c r="N364" s="133">
        <v>18</v>
      </c>
      <c r="O364" s="133">
        <v>1591.5</v>
      </c>
    </row>
    <row r="365" spans="2:15" x14ac:dyDescent="0.25">
      <c r="B365" s="140"/>
      <c r="C365" s="140"/>
      <c r="D365" s="140"/>
      <c r="E365" s="140"/>
      <c r="G365" s="170"/>
      <c r="H365" s="170"/>
      <c r="I365" s="133">
        <v>15</v>
      </c>
      <c r="J365" s="133">
        <v>791.6</v>
      </c>
      <c r="L365" s="171"/>
      <c r="M365" s="170"/>
      <c r="N365" s="133">
        <v>19</v>
      </c>
      <c r="O365" s="133">
        <v>5625</v>
      </c>
    </row>
    <row r="366" spans="2:15" x14ac:dyDescent="0.25">
      <c r="B366" s="140"/>
      <c r="C366" s="140"/>
      <c r="D366" s="140"/>
      <c r="E366" s="140"/>
      <c r="G366" s="170"/>
      <c r="H366" s="170"/>
      <c r="I366" s="133">
        <v>16</v>
      </c>
      <c r="J366" s="133">
        <v>1644.63</v>
      </c>
      <c r="L366" s="171"/>
      <c r="M366" s="170"/>
      <c r="N366" s="133">
        <v>20</v>
      </c>
      <c r="O366" s="133">
        <v>3725</v>
      </c>
    </row>
    <row r="367" spans="2:15" x14ac:dyDescent="0.25">
      <c r="B367" s="140"/>
      <c r="C367" s="140"/>
      <c r="D367" s="140"/>
      <c r="E367" s="140"/>
      <c r="G367" s="170"/>
      <c r="H367" s="170"/>
      <c r="I367" s="133">
        <v>17</v>
      </c>
      <c r="J367" s="133">
        <v>1849.73</v>
      </c>
      <c r="L367" s="171"/>
      <c r="M367" s="170"/>
      <c r="N367" s="133">
        <v>21</v>
      </c>
      <c r="O367" s="133">
        <v>3000</v>
      </c>
    </row>
    <row r="368" spans="2:15" x14ac:dyDescent="0.25">
      <c r="B368" s="140"/>
      <c r="C368" s="140"/>
      <c r="D368" s="140"/>
      <c r="E368" s="140"/>
      <c r="G368" s="170"/>
      <c r="H368" s="170"/>
      <c r="I368" s="133">
        <v>18</v>
      </c>
      <c r="J368" s="133">
        <v>2269.75</v>
      </c>
      <c r="L368" s="171"/>
      <c r="M368" s="170"/>
      <c r="N368" s="133">
        <v>22</v>
      </c>
      <c r="O368" s="133">
        <v>5383.75</v>
      </c>
    </row>
    <row r="369" spans="2:15" x14ac:dyDescent="0.25">
      <c r="B369" s="140"/>
      <c r="C369" s="140"/>
      <c r="D369" s="140"/>
      <c r="E369" s="140"/>
      <c r="G369" s="170"/>
      <c r="H369" s="170"/>
      <c r="I369" s="133">
        <v>19</v>
      </c>
      <c r="J369" s="133">
        <v>2155.17</v>
      </c>
      <c r="L369" s="171"/>
      <c r="M369" s="170"/>
      <c r="N369" s="133">
        <v>23</v>
      </c>
      <c r="O369" s="133">
        <v>6200</v>
      </c>
    </row>
    <row r="370" spans="2:15" x14ac:dyDescent="0.25">
      <c r="B370" s="140"/>
      <c r="C370" s="140"/>
      <c r="D370" s="140"/>
      <c r="E370" s="140"/>
      <c r="G370" s="170"/>
      <c r="H370" s="170"/>
      <c r="I370" s="133">
        <v>20</v>
      </c>
      <c r="J370" s="133">
        <v>1737.88</v>
      </c>
      <c r="L370" s="171"/>
      <c r="M370" s="170"/>
      <c r="N370" s="133">
        <v>24</v>
      </c>
      <c r="O370" s="133">
        <v>11366.67</v>
      </c>
    </row>
    <row r="371" spans="2:15" x14ac:dyDescent="0.25">
      <c r="B371" s="140"/>
      <c r="C371" s="140"/>
      <c r="D371" s="140"/>
      <c r="E371" s="140"/>
      <c r="G371" s="170"/>
      <c r="H371" s="170"/>
      <c r="I371" s="133">
        <v>21</v>
      </c>
      <c r="J371" s="133">
        <v>1971.6</v>
      </c>
      <c r="L371" s="171"/>
      <c r="M371" s="170"/>
      <c r="N371" s="133">
        <v>25</v>
      </c>
      <c r="O371" s="133">
        <v>8000</v>
      </c>
    </row>
    <row r="372" spans="2:15" x14ac:dyDescent="0.25">
      <c r="B372" s="140"/>
      <c r="C372" s="140"/>
      <c r="D372" s="140"/>
      <c r="E372" s="140"/>
      <c r="G372" s="170"/>
      <c r="H372" s="170"/>
      <c r="I372" s="133">
        <v>22</v>
      </c>
      <c r="J372" s="133">
        <v>2239.33</v>
      </c>
      <c r="L372" s="171"/>
      <c r="M372" s="170"/>
      <c r="N372" s="133">
        <v>26</v>
      </c>
      <c r="O372" s="133">
        <v>6750</v>
      </c>
    </row>
    <row r="373" spans="2:15" x14ac:dyDescent="0.25">
      <c r="B373" s="140"/>
      <c r="C373" s="140"/>
      <c r="D373" s="140"/>
      <c r="E373" s="140"/>
      <c r="G373" s="170"/>
      <c r="H373" s="170"/>
      <c r="I373" s="133">
        <v>23</v>
      </c>
      <c r="J373" s="133">
        <v>1223.33</v>
      </c>
      <c r="L373" s="171"/>
      <c r="M373" s="170"/>
      <c r="N373" s="133">
        <v>27</v>
      </c>
      <c r="O373" s="133">
        <v>9625</v>
      </c>
    </row>
    <row r="374" spans="2:15" x14ac:dyDescent="0.25">
      <c r="B374" s="140"/>
      <c r="C374" s="140"/>
      <c r="D374" s="140"/>
      <c r="E374" s="140"/>
      <c r="G374" s="170"/>
      <c r="H374" s="170"/>
      <c r="I374" s="133">
        <v>24</v>
      </c>
      <c r="J374" s="133">
        <v>2180</v>
      </c>
      <c r="L374" s="171"/>
      <c r="M374" s="170"/>
      <c r="N374" s="133">
        <v>29</v>
      </c>
      <c r="O374" s="133">
        <v>2000</v>
      </c>
    </row>
    <row r="375" spans="2:15" x14ac:dyDescent="0.25">
      <c r="B375" s="140"/>
      <c r="C375" s="140"/>
      <c r="D375" s="140"/>
      <c r="E375" s="140"/>
      <c r="G375" s="170"/>
      <c r="H375" s="170"/>
      <c r="I375" s="133">
        <v>25</v>
      </c>
      <c r="J375" s="133">
        <v>450</v>
      </c>
      <c r="L375" s="171"/>
      <c r="M375" s="170"/>
      <c r="N375" s="133">
        <v>30</v>
      </c>
      <c r="O375" s="133">
        <v>5000</v>
      </c>
    </row>
    <row r="376" spans="2:15" x14ac:dyDescent="0.25">
      <c r="B376" s="140"/>
      <c r="C376" s="140"/>
      <c r="D376" s="140"/>
      <c r="E376" s="140"/>
      <c r="G376" s="170"/>
      <c r="H376" s="170"/>
      <c r="I376" s="133">
        <v>26</v>
      </c>
      <c r="J376" s="133">
        <v>1410</v>
      </c>
      <c r="L376" s="171"/>
      <c r="M376" s="170"/>
      <c r="N376" s="133">
        <v>31</v>
      </c>
      <c r="O376" s="133">
        <v>4000</v>
      </c>
    </row>
    <row r="377" spans="2:15" x14ac:dyDescent="0.25">
      <c r="B377" s="140"/>
      <c r="C377" s="140"/>
      <c r="D377" s="140"/>
      <c r="E377" s="140"/>
      <c r="G377" s="170"/>
      <c r="H377" s="170"/>
      <c r="I377" s="133">
        <v>27</v>
      </c>
      <c r="J377" s="133">
        <v>501.2</v>
      </c>
      <c r="L377" s="150"/>
      <c r="M377" s="151"/>
    </row>
    <row r="378" spans="2:15" x14ac:dyDescent="0.25">
      <c r="B378" s="140"/>
      <c r="C378" s="140"/>
      <c r="D378" s="140"/>
      <c r="E378" s="140"/>
      <c r="G378" s="170"/>
      <c r="H378" s="170"/>
      <c r="I378" s="133">
        <v>28</v>
      </c>
      <c r="J378" s="133">
        <v>1503.33</v>
      </c>
      <c r="L378"/>
      <c r="M378"/>
      <c r="N378"/>
      <c r="O378"/>
    </row>
    <row r="379" spans="2:15" x14ac:dyDescent="0.25">
      <c r="B379" s="140"/>
      <c r="C379" s="140"/>
      <c r="D379" s="140"/>
      <c r="E379" s="140"/>
      <c r="G379" s="170"/>
      <c r="H379" s="170"/>
      <c r="I379" s="133">
        <v>29</v>
      </c>
      <c r="J379" s="133">
        <v>1733.33</v>
      </c>
    </row>
    <row r="380" spans="2:15" x14ac:dyDescent="0.25">
      <c r="B380" s="140"/>
      <c r="C380" s="140"/>
      <c r="D380" s="140"/>
      <c r="E380" s="140"/>
      <c r="G380" s="170"/>
      <c r="H380" s="170"/>
      <c r="I380" s="133">
        <v>30</v>
      </c>
      <c r="J380" s="133">
        <v>1249</v>
      </c>
    </row>
    <row r="381" spans="2:15" x14ac:dyDescent="0.25">
      <c r="B381" s="140"/>
      <c r="C381" s="140"/>
      <c r="D381" s="140"/>
      <c r="E381" s="140"/>
      <c r="G381" s="170"/>
      <c r="H381" s="170"/>
      <c r="I381" s="133">
        <v>31</v>
      </c>
      <c r="J381" s="133">
        <v>1190.5999999999999</v>
      </c>
    </row>
    <row r="382" spans="2:15" x14ac:dyDescent="0.25">
      <c r="B382" s="140"/>
      <c r="C382" s="140"/>
      <c r="D382" s="140"/>
      <c r="E382" s="140"/>
    </row>
    <row r="383" spans="2:15" x14ac:dyDescent="0.25">
      <c r="G383" s="167" t="s">
        <v>91</v>
      </c>
      <c r="H383" s="167"/>
      <c r="I383" s="167"/>
      <c r="J383" s="167"/>
      <c r="K383" s="167"/>
      <c r="L383" s="167"/>
    </row>
    <row r="384" spans="2:15" x14ac:dyDescent="0.25">
      <c r="B384" s="140"/>
      <c r="C384" s="140"/>
      <c r="D384" s="140"/>
      <c r="E384" s="140"/>
      <c r="G384" s="167" t="s">
        <v>92</v>
      </c>
      <c r="H384" s="167"/>
      <c r="I384" s="167"/>
      <c r="J384" s="167"/>
      <c r="K384" s="167"/>
      <c r="L384" s="167"/>
    </row>
    <row r="385" spans="2:5" x14ac:dyDescent="0.25">
      <c r="B385" s="140"/>
      <c r="C385" s="140"/>
      <c r="D385" s="140"/>
      <c r="E385" s="140"/>
    </row>
  </sheetData>
  <sheetProtection algorithmName="SHA-512" hashValue="JeIBB8XrxfJoGARw0NMZVkRy5nnWcQ3PmXR1lT6ovT+BSWjcRdB1mh73PomxpKRbSY8ItLbRCWfxFb+NB+qSlg==" saltValue="OlBIkjTV8cVufbwOsL2iyw==" spinCount="100000" sheet="1" objects="1" scenarios="1" selectLockedCells="1" selectUnlockedCells="1"/>
  <mergeCells count="59">
    <mergeCell ref="L15:L16"/>
    <mergeCell ref="M15:M16"/>
    <mergeCell ref="N15:N16"/>
    <mergeCell ref="O15:O16"/>
    <mergeCell ref="B13:E13"/>
    <mergeCell ref="B14:E14"/>
    <mergeCell ref="G13:J13"/>
    <mergeCell ref="G14:J14"/>
    <mergeCell ref="L13:O13"/>
    <mergeCell ref="L14:O14"/>
    <mergeCell ref="J15:J16"/>
    <mergeCell ref="G15:G16"/>
    <mergeCell ref="H15:H16"/>
    <mergeCell ref="I15:I16"/>
    <mergeCell ref="B15:B16"/>
    <mergeCell ref="C15:C16"/>
    <mergeCell ref="M318:M347"/>
    <mergeCell ref="M17:M47"/>
    <mergeCell ref="M48:M75"/>
    <mergeCell ref="M76:M106"/>
    <mergeCell ref="M259:M288"/>
    <mergeCell ref="M289:M317"/>
    <mergeCell ref="G383:L383"/>
    <mergeCell ref="G384:L384"/>
    <mergeCell ref="D15:D16"/>
    <mergeCell ref="E15:E16"/>
    <mergeCell ref="G17:G381"/>
    <mergeCell ref="H17:H47"/>
    <mergeCell ref="H48:H75"/>
    <mergeCell ref="H260:H289"/>
    <mergeCell ref="H290:H320"/>
    <mergeCell ref="H321:H350"/>
    <mergeCell ref="H351:H381"/>
    <mergeCell ref="H76:H106"/>
    <mergeCell ref="H107:H136"/>
    <mergeCell ref="H137:H167"/>
    <mergeCell ref="H168:H197"/>
    <mergeCell ref="H198:H228"/>
    <mergeCell ref="M348:M376"/>
    <mergeCell ref="L17:L376"/>
    <mergeCell ref="B17:B217"/>
    <mergeCell ref="C17:C32"/>
    <mergeCell ref="C33:C42"/>
    <mergeCell ref="C43:C56"/>
    <mergeCell ref="C57:C81"/>
    <mergeCell ref="C82:C95"/>
    <mergeCell ref="C96:C110"/>
    <mergeCell ref="C111:C129"/>
    <mergeCell ref="C130:C157"/>
    <mergeCell ref="C158:C183"/>
    <mergeCell ref="C184:C195"/>
    <mergeCell ref="C196:C207"/>
    <mergeCell ref="C208:C217"/>
    <mergeCell ref="H229:H259"/>
    <mergeCell ref="M107:M136"/>
    <mergeCell ref="M137:M167"/>
    <mergeCell ref="M168:M197"/>
    <mergeCell ref="M198:M227"/>
    <mergeCell ref="M228:M25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showGridLines="0" workbookViewId="0"/>
  </sheetViews>
  <sheetFormatPr baseColWidth="10" defaultColWidth="0" defaultRowHeight="15" zeroHeight="1" x14ac:dyDescent="0.25"/>
  <cols>
    <col min="1" max="1" width="11.42578125" style="1" customWidth="1"/>
    <col min="2" max="2" width="22.42578125" style="1" customWidth="1"/>
    <col min="3" max="3" width="10.5703125" style="1" bestFit="1" customWidth="1"/>
    <col min="4" max="4" width="11.5703125" style="1" bestFit="1" customWidth="1"/>
    <col min="5" max="5" width="10.5703125" style="1" bestFit="1" customWidth="1"/>
    <col min="6" max="14" width="11.42578125" style="1" customWidth="1"/>
    <col min="15" max="16384" width="11.42578125" style="1" hidden="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x14ac:dyDescent="0.25"/>
    <row r="11" spans="2:6" x14ac:dyDescent="0.25"/>
    <row r="12" spans="2:6" x14ac:dyDescent="0.25"/>
    <row r="13" spans="2:6" x14ac:dyDescent="0.25"/>
    <row r="14" spans="2:6" ht="15.75" thickBot="1" x14ac:dyDescent="0.3"/>
    <row r="15" spans="2:6" x14ac:dyDescent="0.25">
      <c r="B15" s="178" t="s">
        <v>46</v>
      </c>
      <c r="C15" s="179"/>
      <c r="D15" s="179"/>
      <c r="E15" s="179"/>
      <c r="F15" s="180"/>
    </row>
    <row r="16" spans="2:6" ht="15.75" thickBot="1" x14ac:dyDescent="0.3">
      <c r="B16" s="181"/>
      <c r="C16" s="182"/>
      <c r="D16" s="182"/>
      <c r="E16" s="182"/>
      <c r="F16" s="183"/>
    </row>
    <row r="17" spans="2:10" ht="30" customHeight="1" thickBot="1" x14ac:dyDescent="0.3">
      <c r="B17" s="37" t="s">
        <v>45</v>
      </c>
      <c r="C17" s="38">
        <v>2017</v>
      </c>
      <c r="D17" s="38">
        <v>2018</v>
      </c>
      <c r="E17" s="38">
        <v>2019</v>
      </c>
      <c r="F17" s="42" t="s">
        <v>15</v>
      </c>
    </row>
    <row r="18" spans="2:10" ht="30" customHeight="1" x14ac:dyDescent="0.25">
      <c r="B18" s="43" t="s">
        <v>0</v>
      </c>
      <c r="C18" s="44">
        <v>2235649</v>
      </c>
      <c r="D18" s="44">
        <v>2957101</v>
      </c>
      <c r="E18" s="44">
        <v>3563985</v>
      </c>
      <c r="F18" s="85">
        <f>+E18/D18-1</f>
        <v>0.20522937836752964</v>
      </c>
    </row>
    <row r="19" spans="2:10" ht="28.5" customHeight="1" x14ac:dyDescent="0.25">
      <c r="B19" s="39" t="s">
        <v>14</v>
      </c>
      <c r="C19" s="40">
        <v>6569638</v>
      </c>
      <c r="D19" s="40">
        <v>10904064</v>
      </c>
      <c r="E19" s="40">
        <v>9235122</v>
      </c>
      <c r="F19" s="86">
        <f>+E19/D19-1</f>
        <v>-0.15305687860966333</v>
      </c>
    </row>
    <row r="20" spans="2:10" ht="30" customHeight="1" thickBot="1" x14ac:dyDescent="0.3">
      <c r="B20" s="45" t="s">
        <v>18</v>
      </c>
      <c r="C20" s="41">
        <v>6877013</v>
      </c>
      <c r="D20" s="41">
        <v>7483593</v>
      </c>
      <c r="E20" s="41">
        <v>8433261</v>
      </c>
      <c r="F20" s="87">
        <f>+E20/D20-1</f>
        <v>0.12690000645411903</v>
      </c>
    </row>
    <row r="21" spans="2:10" x14ac:dyDescent="0.25"/>
    <row r="22" spans="2:10" x14ac:dyDescent="0.25"/>
    <row r="23" spans="2:10" x14ac:dyDescent="0.25"/>
    <row r="24" spans="2:10" x14ac:dyDescent="0.25"/>
    <row r="25" spans="2:10" x14ac:dyDescent="0.25"/>
    <row r="26" spans="2:10" x14ac:dyDescent="0.25">
      <c r="E26" s="167" t="s">
        <v>91</v>
      </c>
      <c r="F26" s="167"/>
      <c r="G26" s="167"/>
      <c r="H26" s="167"/>
      <c r="I26" s="167"/>
      <c r="J26" s="167"/>
    </row>
    <row r="27" spans="2:10" x14ac:dyDescent="0.25">
      <c r="E27" s="167" t="s">
        <v>92</v>
      </c>
      <c r="F27" s="167"/>
      <c r="G27" s="167"/>
      <c r="H27" s="167"/>
      <c r="I27" s="167"/>
      <c r="J27" s="167"/>
    </row>
    <row r="28" spans="2:10" x14ac:dyDescent="0.25"/>
    <row r="29" spans="2:10" hidden="1" x14ac:dyDescent="0.25"/>
  </sheetData>
  <sheetProtection algorithmName="SHA-512" hashValue="cppWlC0lQT+TUiFqjkhJzvIxO4NbpqzLfFvhmpeVdJETQTDbGeEmxt3liRVW7m/C0x/VzSs5VsjvHj2RX8YR3w==" saltValue="GSTMIvUhPOrgzzb7lOGczQ==" spinCount="100000" sheet="1" objects="1" scenarios="1" selectLockedCells="1" selectUnlockedCells="1"/>
  <mergeCells count="3">
    <mergeCell ref="B15:F16"/>
    <mergeCell ref="E26:J26"/>
    <mergeCell ref="E27:J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4"/>
  <sheetViews>
    <sheetView showGridLines="0" showRowColHeaders="0" workbookViewId="0"/>
  </sheetViews>
  <sheetFormatPr baseColWidth="10" defaultColWidth="0" defaultRowHeight="15" zeroHeight="1" x14ac:dyDescent="0.25"/>
  <cols>
    <col min="1" max="6" width="11.42578125" customWidth="1"/>
    <col min="7" max="7" width="22" customWidth="1"/>
    <col min="8" max="13" width="11.42578125" customWidth="1"/>
    <col min="14" max="14" width="22.140625" customWidth="1"/>
    <col min="15" max="20" width="11.42578125" customWidth="1"/>
    <col min="21" max="21" width="21.5703125" customWidth="1"/>
    <col min="22" max="22" width="11.42578125" customWidth="1"/>
    <col min="23"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ht="15.75" thickBot="1" x14ac:dyDescent="0.3"/>
    <row r="17" spans="2:21" x14ac:dyDescent="0.25">
      <c r="B17" s="157" t="s">
        <v>0</v>
      </c>
      <c r="C17" s="158"/>
      <c r="D17" s="158"/>
      <c r="E17" s="158"/>
      <c r="F17" s="158"/>
      <c r="G17" s="159"/>
      <c r="I17" s="157" t="s">
        <v>14</v>
      </c>
      <c r="J17" s="158"/>
      <c r="K17" s="158"/>
      <c r="L17" s="158"/>
      <c r="M17" s="158"/>
      <c r="N17" s="159"/>
      <c r="P17" s="157" t="s">
        <v>18</v>
      </c>
      <c r="Q17" s="158"/>
      <c r="R17" s="158"/>
      <c r="S17" s="158"/>
      <c r="T17" s="158"/>
      <c r="U17" s="159"/>
    </row>
    <row r="18" spans="2:21" ht="15.75" customHeight="1" thickBot="1" x14ac:dyDescent="0.3">
      <c r="B18" s="160" t="s">
        <v>47</v>
      </c>
      <c r="C18" s="161"/>
      <c r="D18" s="161"/>
      <c r="E18" s="161"/>
      <c r="F18" s="161"/>
      <c r="G18" s="162"/>
      <c r="I18" s="160" t="s">
        <v>47</v>
      </c>
      <c r="J18" s="161"/>
      <c r="K18" s="161"/>
      <c r="L18" s="161"/>
      <c r="M18" s="161"/>
      <c r="N18" s="162"/>
      <c r="P18" s="160" t="s">
        <v>47</v>
      </c>
      <c r="Q18" s="161"/>
      <c r="R18" s="161"/>
      <c r="S18" s="161"/>
      <c r="T18" s="161"/>
      <c r="U18" s="162"/>
    </row>
    <row r="19" spans="2:21" x14ac:dyDescent="0.25">
      <c r="B19" s="163" t="s">
        <v>1</v>
      </c>
      <c r="C19" s="165">
        <v>2017</v>
      </c>
      <c r="D19" s="165">
        <v>2018</v>
      </c>
      <c r="E19" s="165">
        <v>2019</v>
      </c>
      <c r="F19" s="153" t="s">
        <v>15</v>
      </c>
      <c r="G19" s="155" t="s">
        <v>16</v>
      </c>
      <c r="I19" s="163" t="s">
        <v>1</v>
      </c>
      <c r="J19" s="165">
        <v>2017</v>
      </c>
      <c r="K19" s="165">
        <v>2018</v>
      </c>
      <c r="L19" s="165">
        <v>2019</v>
      </c>
      <c r="M19" s="153" t="s">
        <v>15</v>
      </c>
      <c r="N19" s="155" t="s">
        <v>16</v>
      </c>
      <c r="P19" s="163" t="s">
        <v>1</v>
      </c>
      <c r="Q19" s="165">
        <v>2017</v>
      </c>
      <c r="R19" s="165">
        <v>2018</v>
      </c>
      <c r="S19" s="165">
        <v>2019</v>
      </c>
      <c r="T19" s="153" t="s">
        <v>15</v>
      </c>
      <c r="U19" s="155" t="s">
        <v>16</v>
      </c>
    </row>
    <row r="20" spans="2:21" ht="15.75" thickBot="1" x14ac:dyDescent="0.3">
      <c r="B20" s="164"/>
      <c r="C20" s="166"/>
      <c r="D20" s="166"/>
      <c r="E20" s="166"/>
      <c r="F20" s="154"/>
      <c r="G20" s="156"/>
      <c r="I20" s="164"/>
      <c r="J20" s="166"/>
      <c r="K20" s="166"/>
      <c r="L20" s="166"/>
      <c r="M20" s="154"/>
      <c r="N20" s="156"/>
      <c r="P20" s="168"/>
      <c r="Q20" s="169"/>
      <c r="R20" s="169"/>
      <c r="S20" s="169"/>
      <c r="T20" s="184"/>
      <c r="U20" s="185"/>
    </row>
    <row r="21" spans="2:21" x14ac:dyDescent="0.25">
      <c r="B21" s="2" t="s">
        <v>2</v>
      </c>
      <c r="C21" s="3">
        <v>557405</v>
      </c>
      <c r="D21" s="3">
        <v>524965</v>
      </c>
      <c r="E21" s="3">
        <v>127954</v>
      </c>
      <c r="F21" s="49">
        <f t="shared" ref="F21:F32" si="0">+E21/D21-1</f>
        <v>-0.75626184602783042</v>
      </c>
      <c r="G21" s="5">
        <f>+((F21-AVERAGE($F$21:$F$32))/STDEV($F$21:$F$32))</f>
        <v>-0.91210122326956844</v>
      </c>
      <c r="I21" s="2" t="s">
        <v>2</v>
      </c>
      <c r="J21" s="3">
        <v>252648</v>
      </c>
      <c r="K21" s="3">
        <v>926759</v>
      </c>
      <c r="L21" s="3">
        <v>1024334</v>
      </c>
      <c r="M21" s="49">
        <f t="shared" ref="M21:M32" si="1">+L21/K21-1</f>
        <v>0.1052862718355041</v>
      </c>
      <c r="N21" s="5">
        <f>+((M21-AVERAGE($M$21:$M$32))/STDEV($M$21:$M$32))</f>
        <v>0.54203783676272843</v>
      </c>
      <c r="P21" s="53" t="s">
        <v>2</v>
      </c>
      <c r="Q21" s="54">
        <v>259855</v>
      </c>
      <c r="R21" s="54">
        <v>392522</v>
      </c>
      <c r="S21" s="54">
        <v>900200</v>
      </c>
      <c r="T21" s="55">
        <f t="shared" ref="T21:T32" si="2">+S21/R21-1</f>
        <v>1.2933746388737446</v>
      </c>
      <c r="U21" s="56">
        <f>+((T21-AVERAGE($T$21:$T$32))/STDEV($T$21:$T$32))</f>
        <v>0.94069306424737842</v>
      </c>
    </row>
    <row r="22" spans="2:21" x14ac:dyDescent="0.25">
      <c r="B22" s="7" t="s">
        <v>3</v>
      </c>
      <c r="C22" s="6">
        <v>66580</v>
      </c>
      <c r="D22" s="6">
        <v>275275</v>
      </c>
      <c r="E22" s="6">
        <v>113652</v>
      </c>
      <c r="F22" s="48">
        <f t="shared" si="0"/>
        <v>-0.58713286713286705</v>
      </c>
      <c r="G22" s="14">
        <f t="shared" ref="G22:G32" si="3">+((F22-AVERAGE($F$21:$F$32))/STDEV($F$21:$F$32))</f>
        <v>-0.79594167514949898</v>
      </c>
      <c r="I22" s="7" t="s">
        <v>3</v>
      </c>
      <c r="J22" s="6">
        <v>389893</v>
      </c>
      <c r="K22" s="6">
        <v>1045378</v>
      </c>
      <c r="L22" s="6">
        <v>1098913</v>
      </c>
      <c r="M22" s="48">
        <f t="shared" si="1"/>
        <v>5.1211140850486725E-2</v>
      </c>
      <c r="N22" s="14">
        <f t="shared" ref="N22:N32" si="4">+((M22-AVERAGE($M$21:$M$32))/STDEV($M$21:$M$32))</f>
        <v>0.40035105465656851</v>
      </c>
      <c r="P22" s="57" t="s">
        <v>3</v>
      </c>
      <c r="Q22" s="34">
        <v>512247</v>
      </c>
      <c r="R22" s="34">
        <v>768069</v>
      </c>
      <c r="S22" s="34">
        <v>965857</v>
      </c>
      <c r="T22" s="52">
        <f t="shared" si="2"/>
        <v>0.25751332237077662</v>
      </c>
      <c r="U22" s="58">
        <f t="shared" ref="U22:U32" si="5">+((T22-AVERAGE($T$21:$T$32))/STDEV($T$21:$T$32))</f>
        <v>-0.15082517194766684</v>
      </c>
    </row>
    <row r="23" spans="2:21" x14ac:dyDescent="0.25">
      <c r="B23" s="7" t="s">
        <v>4</v>
      </c>
      <c r="C23" s="6">
        <v>50896</v>
      </c>
      <c r="D23" s="6">
        <v>158926</v>
      </c>
      <c r="E23" s="6">
        <v>166215</v>
      </c>
      <c r="F23" s="48">
        <f t="shared" si="0"/>
        <v>4.5864112857556316E-2</v>
      </c>
      <c r="G23" s="14">
        <f t="shared" si="3"/>
        <v>-0.36119274189471462</v>
      </c>
      <c r="I23" s="7" t="s">
        <v>4</v>
      </c>
      <c r="J23" s="6">
        <v>453390</v>
      </c>
      <c r="K23" s="6">
        <v>692787</v>
      </c>
      <c r="L23" s="6">
        <v>799467</v>
      </c>
      <c r="M23" s="48">
        <f t="shared" si="1"/>
        <v>0.1539867231919767</v>
      </c>
      <c r="N23" s="14">
        <f t="shared" si="4"/>
        <v>0.66964197038430062</v>
      </c>
      <c r="P23" s="57" t="s">
        <v>4</v>
      </c>
      <c r="Q23" s="34">
        <v>572822</v>
      </c>
      <c r="R23" s="34">
        <v>376965</v>
      </c>
      <c r="S23" s="34">
        <v>699590</v>
      </c>
      <c r="T23" s="52">
        <f t="shared" si="2"/>
        <v>0.85584868621755339</v>
      </c>
      <c r="U23" s="58">
        <f t="shared" si="5"/>
        <v>0.47965880365244257</v>
      </c>
    </row>
    <row r="24" spans="2:21" x14ac:dyDescent="0.25">
      <c r="B24" s="7" t="s">
        <v>5</v>
      </c>
      <c r="C24" s="6">
        <v>12000</v>
      </c>
      <c r="D24" s="6">
        <v>121649</v>
      </c>
      <c r="E24" s="6">
        <v>390234</v>
      </c>
      <c r="F24" s="48">
        <f t="shared" si="0"/>
        <v>2.2078685398153706</v>
      </c>
      <c r="G24" s="14">
        <f t="shared" si="3"/>
        <v>1.1236944661394395</v>
      </c>
      <c r="I24" s="7" t="s">
        <v>5</v>
      </c>
      <c r="J24" s="6">
        <v>197308</v>
      </c>
      <c r="K24" s="6">
        <v>731196</v>
      </c>
      <c r="L24" s="6">
        <v>669501</v>
      </c>
      <c r="M24" s="48">
        <f t="shared" si="1"/>
        <v>-8.4375461572546939E-2</v>
      </c>
      <c r="N24" s="14">
        <f t="shared" si="4"/>
        <v>4.5089235700463366E-2</v>
      </c>
      <c r="P24" s="57" t="s">
        <v>5</v>
      </c>
      <c r="Q24" s="34">
        <v>499140</v>
      </c>
      <c r="R24" s="34">
        <v>240370</v>
      </c>
      <c r="S24" s="34">
        <v>892467</v>
      </c>
      <c r="T24" s="52">
        <f t="shared" si="2"/>
        <v>2.7128884636185879</v>
      </c>
      <c r="U24" s="58">
        <f t="shared" si="5"/>
        <v>2.4364774917137697</v>
      </c>
    </row>
    <row r="25" spans="2:21" x14ac:dyDescent="0.25">
      <c r="B25" s="7" t="s">
        <v>6</v>
      </c>
      <c r="C25" s="6">
        <v>80600</v>
      </c>
      <c r="D25" s="6">
        <v>177419</v>
      </c>
      <c r="E25" s="6">
        <v>88376</v>
      </c>
      <c r="F25" s="48">
        <f t="shared" si="0"/>
        <v>-0.50187973103218941</v>
      </c>
      <c r="G25" s="14">
        <f t="shared" si="3"/>
        <v>-0.73738893137976524</v>
      </c>
      <c r="I25" s="7" t="s">
        <v>6</v>
      </c>
      <c r="J25" s="6">
        <v>386820</v>
      </c>
      <c r="K25" s="6">
        <v>1225199</v>
      </c>
      <c r="L25" s="6">
        <v>719274</v>
      </c>
      <c r="M25" s="48">
        <f t="shared" si="1"/>
        <v>-0.41293291946859245</v>
      </c>
      <c r="N25" s="14">
        <f t="shared" si="4"/>
        <v>-0.81579169233962001</v>
      </c>
      <c r="P25" s="57" t="s">
        <v>6</v>
      </c>
      <c r="Q25" s="34">
        <v>482256</v>
      </c>
      <c r="R25" s="34">
        <v>760335</v>
      </c>
      <c r="S25" s="34">
        <v>376888</v>
      </c>
      <c r="T25" s="52">
        <f t="shared" si="2"/>
        <v>-0.50431323035241049</v>
      </c>
      <c r="U25" s="58">
        <f t="shared" si="5"/>
        <v>-0.95358473238983188</v>
      </c>
    </row>
    <row r="26" spans="2:21" x14ac:dyDescent="0.25">
      <c r="B26" s="7" t="s">
        <v>7</v>
      </c>
      <c r="C26" s="6">
        <v>91806</v>
      </c>
      <c r="D26" s="6">
        <v>267693</v>
      </c>
      <c r="E26" s="6">
        <v>142567</v>
      </c>
      <c r="F26" s="48">
        <f t="shared" si="0"/>
        <v>-0.46742350378978903</v>
      </c>
      <c r="G26" s="14">
        <f t="shared" si="3"/>
        <v>-0.71372403484606506</v>
      </c>
      <c r="I26" s="7" t="s">
        <v>7</v>
      </c>
      <c r="J26" s="6">
        <v>511941</v>
      </c>
      <c r="K26" s="6">
        <v>522863</v>
      </c>
      <c r="L26" s="6">
        <v>683852</v>
      </c>
      <c r="M26" s="48">
        <f t="shared" si="1"/>
        <v>0.3078990098744796</v>
      </c>
      <c r="N26" s="14">
        <f t="shared" si="4"/>
        <v>1.0729204503326299</v>
      </c>
      <c r="P26" s="57" t="s">
        <v>7</v>
      </c>
      <c r="Q26" s="34">
        <v>500983</v>
      </c>
      <c r="R26" s="34">
        <v>919808</v>
      </c>
      <c r="S26" s="34">
        <v>345440</v>
      </c>
      <c r="T26" s="52">
        <f t="shared" si="2"/>
        <v>-0.62444336209295859</v>
      </c>
      <c r="U26" s="58">
        <f t="shared" si="5"/>
        <v>-1.0801694666803181</v>
      </c>
    </row>
    <row r="27" spans="2:21" x14ac:dyDescent="0.25">
      <c r="B27" s="7" t="s">
        <v>8</v>
      </c>
      <c r="C27" s="6">
        <v>121907</v>
      </c>
      <c r="D27" s="6">
        <v>339118</v>
      </c>
      <c r="E27" s="6">
        <v>230074</v>
      </c>
      <c r="F27" s="48">
        <f t="shared" si="0"/>
        <v>-0.32155179023230851</v>
      </c>
      <c r="G27" s="14">
        <f t="shared" si="3"/>
        <v>-0.61353781932553986</v>
      </c>
      <c r="I27" s="7" t="s">
        <v>8</v>
      </c>
      <c r="J27" s="6">
        <v>553697</v>
      </c>
      <c r="K27" s="6">
        <v>811514</v>
      </c>
      <c r="L27" s="6">
        <v>1167696</v>
      </c>
      <c r="M27" s="48">
        <f t="shared" si="1"/>
        <v>0.43891048090359508</v>
      </c>
      <c r="N27" s="14">
        <f t="shared" si="4"/>
        <v>1.4161945841345973</v>
      </c>
      <c r="P27" s="57" t="s">
        <v>8</v>
      </c>
      <c r="Q27" s="34">
        <v>360300</v>
      </c>
      <c r="R27" s="34">
        <v>446735</v>
      </c>
      <c r="S27" s="34">
        <v>615931</v>
      </c>
      <c r="T27" s="52">
        <f t="shared" si="2"/>
        <v>0.37873907349994962</v>
      </c>
      <c r="U27" s="58">
        <f t="shared" si="5"/>
        <v>-2.3085950542389752E-2</v>
      </c>
    </row>
    <row r="28" spans="2:21" x14ac:dyDescent="0.25">
      <c r="B28" s="7" t="s">
        <v>9</v>
      </c>
      <c r="C28" s="6">
        <v>156325</v>
      </c>
      <c r="D28" s="6">
        <v>149112</v>
      </c>
      <c r="E28" s="6">
        <v>755771</v>
      </c>
      <c r="F28" s="48">
        <f t="shared" si="0"/>
        <v>4.0684787273995386</v>
      </c>
      <c r="G28" s="14">
        <f t="shared" si="3"/>
        <v>2.4015809645354333</v>
      </c>
      <c r="I28" s="7" t="s">
        <v>9</v>
      </c>
      <c r="J28" s="6">
        <v>601217</v>
      </c>
      <c r="K28" s="6">
        <v>953223</v>
      </c>
      <c r="L28" s="6">
        <v>1232818</v>
      </c>
      <c r="M28" s="48">
        <f t="shared" si="1"/>
        <v>0.2933154151756725</v>
      </c>
      <c r="N28" s="14">
        <f t="shared" si="4"/>
        <v>1.0347087517796123</v>
      </c>
      <c r="P28" s="57" t="s">
        <v>9</v>
      </c>
      <c r="Q28" s="34">
        <v>689242</v>
      </c>
      <c r="R28" s="34">
        <v>774175</v>
      </c>
      <c r="S28" s="34">
        <v>1339021</v>
      </c>
      <c r="T28" s="52">
        <f t="shared" si="2"/>
        <v>0.72961023024509952</v>
      </c>
      <c r="U28" s="58">
        <f t="shared" si="5"/>
        <v>0.34663754433153432</v>
      </c>
    </row>
    <row r="29" spans="2:21" x14ac:dyDescent="0.25">
      <c r="B29" s="7" t="s">
        <v>10</v>
      </c>
      <c r="C29" s="6">
        <v>204365</v>
      </c>
      <c r="D29" s="6">
        <v>245792</v>
      </c>
      <c r="E29" s="6">
        <v>544863</v>
      </c>
      <c r="F29" s="48">
        <f t="shared" si="0"/>
        <v>1.2167645814347092</v>
      </c>
      <c r="G29" s="14">
        <f t="shared" si="3"/>
        <v>0.44299392210666139</v>
      </c>
      <c r="I29" s="7" t="s">
        <v>10</v>
      </c>
      <c r="J29" s="6">
        <v>680355</v>
      </c>
      <c r="K29" s="6">
        <v>729104</v>
      </c>
      <c r="L29" s="6">
        <v>491592</v>
      </c>
      <c r="M29" s="48">
        <f t="shared" si="1"/>
        <v>-0.32575873949395417</v>
      </c>
      <c r="N29" s="14">
        <f t="shared" si="4"/>
        <v>-0.58737931832665713</v>
      </c>
      <c r="P29" s="57" t="s">
        <v>10</v>
      </c>
      <c r="Q29" s="34">
        <v>817671</v>
      </c>
      <c r="R29" s="34">
        <v>508146</v>
      </c>
      <c r="S29" s="34">
        <v>742386</v>
      </c>
      <c r="T29" s="52">
        <f t="shared" si="2"/>
        <v>0.46096987873563888</v>
      </c>
      <c r="U29" s="58">
        <f t="shared" si="5"/>
        <v>6.3563123094969767E-2</v>
      </c>
    </row>
    <row r="30" spans="2:21" x14ac:dyDescent="0.25">
      <c r="B30" s="7" t="s">
        <v>11</v>
      </c>
      <c r="C30" s="6">
        <v>377245</v>
      </c>
      <c r="D30" s="6">
        <v>137841</v>
      </c>
      <c r="E30" s="6">
        <v>367494</v>
      </c>
      <c r="F30" s="48">
        <f t="shared" si="0"/>
        <v>1.6660717783533201</v>
      </c>
      <c r="G30" s="14">
        <f t="shared" si="3"/>
        <v>0.75158279494301949</v>
      </c>
      <c r="I30" s="7" t="s">
        <v>11</v>
      </c>
      <c r="J30" s="6">
        <v>650318</v>
      </c>
      <c r="K30" s="6">
        <v>925670</v>
      </c>
      <c r="L30" s="6">
        <v>469644</v>
      </c>
      <c r="M30" s="48">
        <f t="shared" si="1"/>
        <v>-0.49264424686983477</v>
      </c>
      <c r="N30" s="14">
        <f t="shared" si="4"/>
        <v>-1.0246500209495284</v>
      </c>
      <c r="P30" s="57" t="s">
        <v>11</v>
      </c>
      <c r="Q30" s="34">
        <v>698932</v>
      </c>
      <c r="R30" s="34">
        <v>516917</v>
      </c>
      <c r="S30" s="34">
        <v>610130</v>
      </c>
      <c r="T30" s="52">
        <f t="shared" si="2"/>
        <v>0.18032488774793642</v>
      </c>
      <c r="U30" s="58">
        <f t="shared" si="5"/>
        <v>-0.2321609479554175</v>
      </c>
    </row>
    <row r="31" spans="2:21" x14ac:dyDescent="0.25">
      <c r="B31" s="7" t="s">
        <v>12</v>
      </c>
      <c r="C31" s="6">
        <v>281259</v>
      </c>
      <c r="D31" s="6">
        <v>296575</v>
      </c>
      <c r="E31" s="6">
        <v>306978</v>
      </c>
      <c r="F31" s="48">
        <f t="shared" si="0"/>
        <v>3.5077130574053816E-2</v>
      </c>
      <c r="G31" s="14">
        <f t="shared" si="3"/>
        <v>-0.36860135392452542</v>
      </c>
      <c r="I31" s="7" t="s">
        <v>12</v>
      </c>
      <c r="J31" s="6">
        <v>1185179</v>
      </c>
      <c r="K31" s="6">
        <v>1101282</v>
      </c>
      <c r="L31" s="6">
        <v>371188</v>
      </c>
      <c r="M31" s="48">
        <f t="shared" si="1"/>
        <v>-0.66294918104536349</v>
      </c>
      <c r="N31" s="14">
        <f t="shared" si="4"/>
        <v>-1.4708802502728333</v>
      </c>
      <c r="P31" s="57" t="s">
        <v>12</v>
      </c>
      <c r="Q31" s="34">
        <v>1004660</v>
      </c>
      <c r="R31" s="34">
        <v>964871</v>
      </c>
      <c r="S31" s="34">
        <v>487438</v>
      </c>
      <c r="T31" s="52">
        <f t="shared" si="2"/>
        <v>-0.49481536910115442</v>
      </c>
      <c r="U31" s="58">
        <f t="shared" si="5"/>
        <v>-0.94357655021772868</v>
      </c>
    </row>
    <row r="32" spans="2:21" ht="15.75" thickBot="1" x14ac:dyDescent="0.3">
      <c r="B32" s="8" t="s">
        <v>13</v>
      </c>
      <c r="C32" s="9">
        <v>235261</v>
      </c>
      <c r="D32" s="9">
        <v>262736</v>
      </c>
      <c r="E32" s="9">
        <v>329807</v>
      </c>
      <c r="F32" s="50">
        <f t="shared" si="0"/>
        <v>0.25527906339443396</v>
      </c>
      <c r="G32" s="15">
        <f t="shared" si="3"/>
        <v>-0.21736436793487618</v>
      </c>
      <c r="I32" s="8" t="s">
        <v>13</v>
      </c>
      <c r="J32" s="9">
        <v>706872</v>
      </c>
      <c r="K32" s="9">
        <v>1239089</v>
      </c>
      <c r="L32" s="9">
        <v>506843</v>
      </c>
      <c r="M32" s="50">
        <f t="shared" si="1"/>
        <v>-0.59095512913116011</v>
      </c>
      <c r="N32" s="15">
        <f t="shared" si="4"/>
        <v>-1.2822426018622619</v>
      </c>
      <c r="P32" s="59" t="s">
        <v>13</v>
      </c>
      <c r="Q32" s="60">
        <v>478905</v>
      </c>
      <c r="R32" s="60">
        <v>814680</v>
      </c>
      <c r="S32" s="60">
        <v>457913</v>
      </c>
      <c r="T32" s="61">
        <f t="shared" si="2"/>
        <v>-0.43792286541955128</v>
      </c>
      <c r="U32" s="62">
        <f t="shared" si="5"/>
        <v>-0.88362720730674105</v>
      </c>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9:14" x14ac:dyDescent="0.25"/>
    <row r="50" spans="9:14" x14ac:dyDescent="0.25"/>
    <row r="51" spans="9:14" x14ac:dyDescent="0.25"/>
    <row r="52" spans="9:14" x14ac:dyDescent="0.25">
      <c r="I52" s="167" t="s">
        <v>91</v>
      </c>
      <c r="J52" s="167"/>
      <c r="K52" s="167"/>
      <c r="L52" s="167"/>
      <c r="M52" s="167"/>
      <c r="N52" s="167"/>
    </row>
    <row r="53" spans="9:14" x14ac:dyDescent="0.25">
      <c r="I53" s="167" t="s">
        <v>92</v>
      </c>
      <c r="J53" s="167"/>
      <c r="K53" s="167"/>
      <c r="L53" s="167"/>
      <c r="M53" s="167"/>
      <c r="N53" s="167"/>
    </row>
    <row r="54" spans="9:14" x14ac:dyDescent="0.25"/>
  </sheetData>
  <sheetProtection algorithmName="SHA-512" hashValue="L1xmqYrYT2CXU8l0hyyUC58Q6sXcPSTeRsq7YMbUliPGImo/OR+yusEXxFAueJq0f9dpz4uzO/WFvKnKsqYWRw==" saltValue="LNV3wDg3j8FJ5+cyaHEu2w==" spinCount="100000" sheet="1" objects="1" scenarios="1" selectLockedCells="1" selectUnlockedCells="1"/>
  <mergeCells count="26">
    <mergeCell ref="M19:M20"/>
    <mergeCell ref="N19:N20"/>
    <mergeCell ref="P17:U17"/>
    <mergeCell ref="P18:U18"/>
    <mergeCell ref="P19:P20"/>
    <mergeCell ref="Q19:Q20"/>
    <mergeCell ref="R19:R20"/>
    <mergeCell ref="S19:S20"/>
    <mergeCell ref="T19:T20"/>
    <mergeCell ref="U19:U20"/>
    <mergeCell ref="I52:N52"/>
    <mergeCell ref="I53:N53"/>
    <mergeCell ref="B17:G17"/>
    <mergeCell ref="B18:G18"/>
    <mergeCell ref="B19:B20"/>
    <mergeCell ref="C19:C20"/>
    <mergeCell ref="D19:D20"/>
    <mergeCell ref="E19:E20"/>
    <mergeCell ref="F19:F20"/>
    <mergeCell ref="G19:G20"/>
    <mergeCell ref="I17:N17"/>
    <mergeCell ref="I18:N18"/>
    <mergeCell ref="I19:I20"/>
    <mergeCell ref="J19:J20"/>
    <mergeCell ref="K19:K20"/>
    <mergeCell ref="L19:L20"/>
  </mergeCells>
  <conditionalFormatting sqref="G21:G32">
    <cfRule type="iconSet" priority="3">
      <iconSet showValue="0">
        <cfvo type="percent" val="0"/>
        <cfvo type="num" val="-1.5"/>
        <cfvo type="num" val="1.5"/>
      </iconSet>
    </cfRule>
  </conditionalFormatting>
  <conditionalFormatting sqref="U21:U32">
    <cfRule type="iconSet" priority="2">
      <iconSet showValue="0">
        <cfvo type="percent" val="0"/>
        <cfvo type="num" val="-1.5"/>
        <cfvo type="num" val="1.5"/>
      </iconSet>
    </cfRule>
  </conditionalFormatting>
  <conditionalFormatting sqref="N21:N32">
    <cfRule type="iconSet" priority="1">
      <iconSet showValue="0">
        <cfvo type="percent" val="0"/>
        <cfvo type="num" val="-1.5"/>
        <cfvo type="num" val="1.5"/>
      </iconSet>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4"/>
  <sheetViews>
    <sheetView showGridLines="0" showRowColHeaders="0" zoomScale="90" zoomScaleNormal="90" workbookViewId="0">
      <selection activeCell="E16" sqref="E16"/>
    </sheetView>
  </sheetViews>
  <sheetFormatPr baseColWidth="10" defaultColWidth="0" defaultRowHeight="15" zeroHeight="1" x14ac:dyDescent="0.25"/>
  <cols>
    <col min="1" max="1" width="11.42578125" customWidth="1"/>
    <col min="2" max="2" width="19.140625" bestFit="1" customWidth="1"/>
    <col min="3" max="15" width="11.42578125" customWidth="1"/>
    <col min="16" max="16" width="28.28515625" customWidth="1"/>
    <col min="17" max="16384" width="11.42578125" hidden="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x14ac:dyDescent="0.25"/>
    <row r="11" spans="2:6" ht="15.75" thickBot="1" x14ac:dyDescent="0.3"/>
    <row r="12" spans="2:6" ht="15" customHeight="1" x14ac:dyDescent="0.25">
      <c r="B12" s="178" t="s">
        <v>48</v>
      </c>
      <c r="C12" s="179"/>
      <c r="D12" s="179"/>
      <c r="E12" s="179"/>
      <c r="F12" s="180"/>
    </row>
    <row r="13" spans="2:6" ht="15.75" thickBot="1" x14ac:dyDescent="0.3">
      <c r="B13" s="181"/>
      <c r="C13" s="182"/>
      <c r="D13" s="182"/>
      <c r="E13" s="182"/>
      <c r="F13" s="183"/>
    </row>
    <row r="14" spans="2:6" ht="30.75" customHeight="1" thickBot="1" x14ac:dyDescent="0.3">
      <c r="B14" s="37" t="s">
        <v>45</v>
      </c>
      <c r="C14" s="38">
        <v>2017</v>
      </c>
      <c r="D14" s="38">
        <v>2018</v>
      </c>
      <c r="E14" s="38">
        <v>2019</v>
      </c>
      <c r="F14" s="42" t="s">
        <v>15</v>
      </c>
    </row>
    <row r="15" spans="2:6" ht="30" customHeight="1" x14ac:dyDescent="0.25">
      <c r="B15" s="43" t="s">
        <v>0</v>
      </c>
      <c r="C15" s="64">
        <v>2.88</v>
      </c>
      <c r="D15" s="64">
        <v>4.5199999999999996</v>
      </c>
      <c r="E15" s="64">
        <v>6.27</v>
      </c>
      <c r="F15" s="78">
        <f>+E15/D15-1</f>
        <v>0.38716814159292046</v>
      </c>
    </row>
    <row r="16" spans="2:6" ht="30" customHeight="1" x14ac:dyDescent="0.25">
      <c r="B16" s="39" t="s">
        <v>14</v>
      </c>
      <c r="C16" s="65">
        <v>2.99</v>
      </c>
      <c r="D16" s="65">
        <v>4.24</v>
      </c>
      <c r="E16" s="65">
        <v>5.08</v>
      </c>
      <c r="F16" s="79">
        <f>+E16/D16-1</f>
        <v>0.19811320754716988</v>
      </c>
    </row>
    <row r="17" spans="2:7" ht="45.75" customHeight="1" thickBot="1" x14ac:dyDescent="0.3">
      <c r="B17" s="45" t="s">
        <v>18</v>
      </c>
      <c r="C17" s="66">
        <v>2.92</v>
      </c>
      <c r="D17" s="66">
        <v>5.96</v>
      </c>
      <c r="E17" s="66">
        <v>7.63</v>
      </c>
      <c r="F17" s="80">
        <f>+E17/D17-1</f>
        <v>0.28020134228187921</v>
      </c>
    </row>
    <row r="18" spans="2:7" x14ac:dyDescent="0.25"/>
    <row r="19" spans="2:7" x14ac:dyDescent="0.25"/>
    <row r="20" spans="2:7" x14ac:dyDescent="0.25">
      <c r="B20" s="167" t="s">
        <v>91</v>
      </c>
      <c r="C20" s="167"/>
      <c r="D20" s="167"/>
      <c r="E20" s="167"/>
      <c r="F20" s="167"/>
      <c r="G20" s="167"/>
    </row>
    <row r="21" spans="2:7" x14ac:dyDescent="0.25">
      <c r="B21" s="167" t="s">
        <v>92</v>
      </c>
      <c r="C21" s="167"/>
      <c r="D21" s="167"/>
      <c r="E21" s="167"/>
      <c r="F21" s="167"/>
      <c r="G21" s="167"/>
    </row>
    <row r="22" spans="2:7" x14ac:dyDescent="0.25"/>
    <row r="23" spans="2:7" x14ac:dyDescent="0.25"/>
    <row r="24" spans="2:7" x14ac:dyDescent="0.25"/>
  </sheetData>
  <sheetProtection algorithmName="SHA-512" hashValue="lG/v6NityBp8sxhOcr6AHZULtQfahk1z5xqIQOYb8c08oe4lcGTj9kR1EBkJWzkVhWf7ncMq0x3UFp3qyzNK6A==" saltValue="GbrUPyVIsYqYs4RRYqcMfQ==" spinCount="100000" sheet="1" objects="1" scenarios="1"/>
  <mergeCells count="3">
    <mergeCell ref="B12:F13"/>
    <mergeCell ref="B20:G20"/>
    <mergeCell ref="B21:G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57"/>
  <sheetViews>
    <sheetView showGridLines="0" showRowColHeaders="0" topLeftCell="C1" zoomScaleNormal="100" workbookViewId="0">
      <selection activeCell="I18" sqref="I18:N33"/>
    </sheetView>
  </sheetViews>
  <sheetFormatPr baseColWidth="10" defaultColWidth="0" defaultRowHeight="15" zeroHeight="1" x14ac:dyDescent="0.25"/>
  <cols>
    <col min="1" max="6" width="11.42578125" customWidth="1"/>
    <col min="7" max="7" width="22" customWidth="1"/>
    <col min="8" max="13" width="11.42578125" customWidth="1"/>
    <col min="14" max="14" width="22.42578125" customWidth="1"/>
    <col min="15" max="20" width="11.42578125" customWidth="1"/>
    <col min="21" max="21" width="21.85546875" customWidth="1"/>
    <col min="22" max="22" width="11.42578125" customWidth="1"/>
    <col min="23"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ht="15.75" thickBot="1" x14ac:dyDescent="0.3"/>
    <row r="17" spans="2:21" ht="15" customHeight="1" x14ac:dyDescent="0.25">
      <c r="B17" s="157" t="s">
        <v>0</v>
      </c>
      <c r="C17" s="158"/>
      <c r="D17" s="158"/>
      <c r="E17" s="158"/>
      <c r="F17" s="158"/>
      <c r="G17" s="159"/>
      <c r="I17" s="157" t="s">
        <v>14</v>
      </c>
      <c r="J17" s="158"/>
      <c r="K17" s="158"/>
      <c r="L17" s="158"/>
      <c r="M17" s="158"/>
      <c r="N17" s="159"/>
      <c r="P17" s="157" t="s">
        <v>18</v>
      </c>
      <c r="Q17" s="158"/>
      <c r="R17" s="158"/>
      <c r="S17" s="158"/>
      <c r="T17" s="158"/>
      <c r="U17" s="159"/>
    </row>
    <row r="18" spans="2:21" ht="15" customHeight="1" thickBot="1" x14ac:dyDescent="0.3">
      <c r="B18" s="160" t="s">
        <v>49</v>
      </c>
      <c r="C18" s="161"/>
      <c r="D18" s="161"/>
      <c r="E18" s="161"/>
      <c r="F18" s="161"/>
      <c r="G18" s="162"/>
      <c r="I18" s="160" t="s">
        <v>49</v>
      </c>
      <c r="J18" s="161"/>
      <c r="K18" s="161"/>
      <c r="L18" s="161"/>
      <c r="M18" s="161"/>
      <c r="N18" s="162"/>
      <c r="P18" s="160" t="s">
        <v>49</v>
      </c>
      <c r="Q18" s="161"/>
      <c r="R18" s="161"/>
      <c r="S18" s="161"/>
      <c r="T18" s="161"/>
      <c r="U18" s="162"/>
    </row>
    <row r="19" spans="2:21" ht="15" customHeight="1" x14ac:dyDescent="0.25">
      <c r="B19" s="188" t="s">
        <v>1</v>
      </c>
      <c r="C19" s="190">
        <v>2017</v>
      </c>
      <c r="D19" s="190">
        <v>2018</v>
      </c>
      <c r="E19" s="190">
        <v>2019</v>
      </c>
      <c r="F19" s="192" t="s">
        <v>15</v>
      </c>
      <c r="G19" s="186" t="s">
        <v>16</v>
      </c>
      <c r="I19" s="188" t="s">
        <v>1</v>
      </c>
      <c r="J19" s="190">
        <v>2017</v>
      </c>
      <c r="K19" s="190">
        <v>2018</v>
      </c>
      <c r="L19" s="190">
        <v>2019</v>
      </c>
      <c r="M19" s="192" t="s">
        <v>15</v>
      </c>
      <c r="N19" s="186" t="s">
        <v>16</v>
      </c>
      <c r="P19" s="188" t="s">
        <v>1</v>
      </c>
      <c r="Q19" s="190">
        <v>2017</v>
      </c>
      <c r="R19" s="190">
        <v>2018</v>
      </c>
      <c r="S19" s="190">
        <v>2019</v>
      </c>
      <c r="T19" s="192" t="s">
        <v>15</v>
      </c>
      <c r="U19" s="186" t="s">
        <v>16</v>
      </c>
    </row>
    <row r="20" spans="2:21" ht="15.75" thickBot="1" x14ac:dyDescent="0.3">
      <c r="B20" s="189"/>
      <c r="C20" s="191"/>
      <c r="D20" s="191"/>
      <c r="E20" s="191"/>
      <c r="F20" s="193"/>
      <c r="G20" s="187"/>
      <c r="I20" s="189"/>
      <c r="J20" s="191"/>
      <c r="K20" s="191"/>
      <c r="L20" s="191"/>
      <c r="M20" s="193"/>
      <c r="N20" s="187"/>
      <c r="P20" s="189"/>
      <c r="Q20" s="191"/>
      <c r="R20" s="191"/>
      <c r="S20" s="191"/>
      <c r="T20" s="193"/>
      <c r="U20" s="187"/>
    </row>
    <row r="21" spans="2:21" x14ac:dyDescent="0.25">
      <c r="B21" s="2" t="s">
        <v>2</v>
      </c>
      <c r="C21" s="13">
        <v>3.11</v>
      </c>
      <c r="D21" s="13">
        <v>3.23</v>
      </c>
      <c r="E21" s="13">
        <v>5.64</v>
      </c>
      <c r="F21" s="49">
        <f t="shared" ref="F21:F32" si="0">+E21/D21-1</f>
        <v>0.74613003095975228</v>
      </c>
      <c r="G21" s="5">
        <f t="shared" ref="G21:G32" si="1">+((F21-AVERAGE($F$21:$F$32))/STDEV($F$21:$F$32))</f>
        <v>-2.7984538399266956E-2</v>
      </c>
      <c r="I21" s="2" t="s">
        <v>2</v>
      </c>
      <c r="J21" s="13">
        <v>4.33</v>
      </c>
      <c r="K21" s="13">
        <v>3.63</v>
      </c>
      <c r="L21" s="13">
        <v>4.5999999999999996</v>
      </c>
      <c r="M21" s="49">
        <f t="shared" ref="M21:M32" si="2">+L21/K21-1</f>
        <v>0.26721763085399441</v>
      </c>
      <c r="N21" s="5">
        <f t="shared" ref="N21:N32" si="3">+((M21-AVERAGE($M$21:$M$32))/STDEV($M$21:$M$32))</f>
        <v>0.31247852204188553</v>
      </c>
      <c r="P21" s="53" t="s">
        <v>2</v>
      </c>
      <c r="Q21" s="68">
        <v>4.43</v>
      </c>
      <c r="R21" s="68">
        <v>3.59</v>
      </c>
      <c r="S21" s="68">
        <v>5.63</v>
      </c>
      <c r="T21" s="55">
        <f t="shared" ref="T21:T32" si="4">+S21/R21-1</f>
        <v>0.56824512534818949</v>
      </c>
      <c r="U21" s="56">
        <f t="shared" ref="U21:U32" si="5">+((T21-AVERAGE($T$21:$T$32))/STDEV($T$21:$T$32))</f>
        <v>0.48327592085816445</v>
      </c>
    </row>
    <row r="22" spans="2:21" x14ac:dyDescent="0.25">
      <c r="B22" s="7" t="s">
        <v>3</v>
      </c>
      <c r="C22" s="12">
        <v>2.91</v>
      </c>
      <c r="D22" s="12">
        <v>4.9800000000000004</v>
      </c>
      <c r="E22" s="12">
        <v>4.92</v>
      </c>
      <c r="F22" s="48">
        <f t="shared" si="0"/>
        <v>-1.2048192771084487E-2</v>
      </c>
      <c r="G22" s="14">
        <f t="shared" si="1"/>
        <v>-0.37161409295343228</v>
      </c>
      <c r="I22" s="7" t="s">
        <v>3</v>
      </c>
      <c r="J22" s="12">
        <v>3.92</v>
      </c>
      <c r="K22" s="12">
        <v>3.8</v>
      </c>
      <c r="L22" s="12">
        <v>4.88</v>
      </c>
      <c r="M22" s="48">
        <f t="shared" si="2"/>
        <v>0.28421052631578947</v>
      </c>
      <c r="N22" s="14">
        <f t="shared" si="3"/>
        <v>0.43285117121119149</v>
      </c>
      <c r="P22" s="57" t="s">
        <v>3</v>
      </c>
      <c r="Q22" s="67">
        <v>4.05</v>
      </c>
      <c r="R22" s="67">
        <v>6.67</v>
      </c>
      <c r="S22" s="67">
        <v>19.57</v>
      </c>
      <c r="T22" s="52">
        <f t="shared" si="4"/>
        <v>1.9340329835082462</v>
      </c>
      <c r="U22" s="58">
        <f t="shared" si="5"/>
        <v>2.9277515668262981</v>
      </c>
    </row>
    <row r="23" spans="2:21" x14ac:dyDescent="0.25">
      <c r="B23" s="7" t="s">
        <v>4</v>
      </c>
      <c r="C23" s="12">
        <v>3.24</v>
      </c>
      <c r="D23" s="12">
        <v>4.78</v>
      </c>
      <c r="E23" s="12">
        <v>4.12</v>
      </c>
      <c r="F23" s="48">
        <f t="shared" si="0"/>
        <v>-0.13807531380753135</v>
      </c>
      <c r="G23" s="14">
        <f t="shared" si="1"/>
        <v>-0.42873343786206758</v>
      </c>
      <c r="I23" s="7" t="s">
        <v>4</v>
      </c>
      <c r="J23" s="12">
        <v>3.29</v>
      </c>
      <c r="K23" s="12">
        <v>3.63</v>
      </c>
      <c r="L23" s="12">
        <v>4.53</v>
      </c>
      <c r="M23" s="48">
        <f t="shared" si="2"/>
        <v>0.24793388429752072</v>
      </c>
      <c r="N23" s="14">
        <f t="shared" si="3"/>
        <v>0.17587816078320373</v>
      </c>
      <c r="P23" s="57" t="s">
        <v>4</v>
      </c>
      <c r="Q23" s="67">
        <v>2.56</v>
      </c>
      <c r="R23" s="67">
        <v>4.4000000000000004</v>
      </c>
      <c r="S23" s="67">
        <v>5.49</v>
      </c>
      <c r="T23" s="52">
        <f t="shared" si="4"/>
        <v>0.24772727272727257</v>
      </c>
      <c r="U23" s="58">
        <f t="shared" si="5"/>
        <v>-9.03842417715848E-2</v>
      </c>
    </row>
    <row r="24" spans="2:21" x14ac:dyDescent="0.25">
      <c r="B24" s="7" t="s">
        <v>5</v>
      </c>
      <c r="C24" s="12">
        <v>3.12</v>
      </c>
      <c r="D24" s="12">
        <v>3.34</v>
      </c>
      <c r="E24" s="12">
        <v>4.09</v>
      </c>
      <c r="F24" s="48">
        <f t="shared" si="0"/>
        <v>0.22455089820359286</v>
      </c>
      <c r="G24" s="14">
        <f t="shared" si="1"/>
        <v>-0.2643801502011906</v>
      </c>
      <c r="I24" s="7" t="s">
        <v>5</v>
      </c>
      <c r="J24" s="12">
        <v>2.4700000000000002</v>
      </c>
      <c r="K24" s="12">
        <v>3.91</v>
      </c>
      <c r="L24" s="12">
        <v>5.22</v>
      </c>
      <c r="M24" s="48">
        <f t="shared" si="2"/>
        <v>0.33503836317135538</v>
      </c>
      <c r="N24" s="14">
        <f t="shared" si="3"/>
        <v>0.79290054523373055</v>
      </c>
      <c r="P24" s="57" t="s">
        <v>5</v>
      </c>
      <c r="Q24" s="67">
        <v>2.15</v>
      </c>
      <c r="R24" s="67">
        <v>3.87</v>
      </c>
      <c r="S24" s="67">
        <v>4.2300000000000004</v>
      </c>
      <c r="T24" s="52">
        <f t="shared" si="4"/>
        <v>9.3023255813953654E-2</v>
      </c>
      <c r="U24" s="58">
        <f t="shared" si="5"/>
        <v>-0.36727219286781765</v>
      </c>
    </row>
    <row r="25" spans="2:21" x14ac:dyDescent="0.25">
      <c r="B25" s="7" t="s">
        <v>6</v>
      </c>
      <c r="C25" s="12">
        <v>3.58</v>
      </c>
      <c r="D25" s="12">
        <v>4.3099999999999996</v>
      </c>
      <c r="E25" s="12">
        <v>37.78</v>
      </c>
      <c r="F25" s="48">
        <f t="shared" si="0"/>
        <v>7.7656612529002338</v>
      </c>
      <c r="G25" s="14">
        <f t="shared" si="1"/>
        <v>3.1534816544767725</v>
      </c>
      <c r="I25" s="7" t="s">
        <v>6</v>
      </c>
      <c r="J25" s="12">
        <v>3.18</v>
      </c>
      <c r="K25" s="12">
        <v>4.03</v>
      </c>
      <c r="L25" s="12">
        <v>5.85</v>
      </c>
      <c r="M25" s="48">
        <f t="shared" si="2"/>
        <v>0.45161290322580627</v>
      </c>
      <c r="N25" s="14">
        <f t="shared" si="3"/>
        <v>1.6186801331560177</v>
      </c>
      <c r="P25" s="57" t="s">
        <v>6</v>
      </c>
      <c r="Q25" s="67">
        <v>2.21</v>
      </c>
      <c r="R25" s="67">
        <v>4.9800000000000004</v>
      </c>
      <c r="S25" s="67">
        <v>5.8</v>
      </c>
      <c r="T25" s="52">
        <f t="shared" si="4"/>
        <v>0.16465863453815244</v>
      </c>
      <c r="U25" s="58">
        <f t="shared" si="5"/>
        <v>-0.23905979323724011</v>
      </c>
    </row>
    <row r="26" spans="2:21" x14ac:dyDescent="0.25">
      <c r="B26" s="7" t="s">
        <v>7</v>
      </c>
      <c r="C26" s="12">
        <v>2.27</v>
      </c>
      <c r="D26" s="12">
        <v>4.66</v>
      </c>
      <c r="E26" s="12">
        <v>4.53</v>
      </c>
      <c r="F26" s="48">
        <f t="shared" si="0"/>
        <v>-2.7896995708154515E-2</v>
      </c>
      <c r="G26" s="14">
        <f t="shared" si="1"/>
        <v>-0.37879725506890816</v>
      </c>
      <c r="I26" s="7" t="s">
        <v>7</v>
      </c>
      <c r="J26" s="12">
        <v>3.18</v>
      </c>
      <c r="K26" s="12">
        <v>4.17</v>
      </c>
      <c r="L26" s="12">
        <v>5.74</v>
      </c>
      <c r="M26" s="48">
        <f t="shared" si="2"/>
        <v>0.37649880095923272</v>
      </c>
      <c r="N26" s="14">
        <f t="shared" si="3"/>
        <v>1.0865940328130861</v>
      </c>
      <c r="P26" s="57" t="s">
        <v>7</v>
      </c>
      <c r="Q26" s="67">
        <v>2.2599999999999998</v>
      </c>
      <c r="R26" s="67">
        <v>7.88</v>
      </c>
      <c r="S26" s="67">
        <v>6.16</v>
      </c>
      <c r="T26" s="52">
        <f t="shared" si="4"/>
        <v>-0.21827411167512689</v>
      </c>
      <c r="U26" s="58">
        <f t="shared" si="5"/>
        <v>-0.92442960859282475</v>
      </c>
    </row>
    <row r="27" spans="2:21" x14ac:dyDescent="0.25">
      <c r="B27" s="7" t="s">
        <v>8</v>
      </c>
      <c r="C27" s="12">
        <v>2.37</v>
      </c>
      <c r="D27" s="12">
        <v>4.45</v>
      </c>
      <c r="E27" s="12">
        <v>5.64</v>
      </c>
      <c r="F27" s="48">
        <f t="shared" si="0"/>
        <v>0.26741573033707855</v>
      </c>
      <c r="G27" s="14">
        <f t="shared" si="1"/>
        <v>-0.24495249755827067</v>
      </c>
      <c r="I27" s="7" t="s">
        <v>8</v>
      </c>
      <c r="J27" s="12">
        <v>3.2</v>
      </c>
      <c r="K27" s="12">
        <v>5.23</v>
      </c>
      <c r="L27" s="12">
        <v>5.0199999999999996</v>
      </c>
      <c r="M27" s="48">
        <f t="shared" si="2"/>
        <v>-4.0152963671128306E-2</v>
      </c>
      <c r="N27" s="14">
        <f t="shared" si="3"/>
        <v>-1.8648439256197316</v>
      </c>
      <c r="P27" s="57" t="s">
        <v>8</v>
      </c>
      <c r="Q27" s="67">
        <v>2.78</v>
      </c>
      <c r="R27" s="67">
        <v>5.98</v>
      </c>
      <c r="S27" s="67">
        <v>7.62</v>
      </c>
      <c r="T27" s="52">
        <f t="shared" si="4"/>
        <v>0.2742474916387958</v>
      </c>
      <c r="U27" s="58">
        <f t="shared" si="5"/>
        <v>-4.291857653840854E-2</v>
      </c>
    </row>
    <row r="28" spans="2:21" x14ac:dyDescent="0.25">
      <c r="B28" s="7" t="s">
        <v>9</v>
      </c>
      <c r="C28" s="12">
        <v>2.74</v>
      </c>
      <c r="D28" s="12">
        <v>6.73</v>
      </c>
      <c r="E28" s="12">
        <v>5.7</v>
      </c>
      <c r="F28" s="48">
        <f t="shared" si="0"/>
        <v>-0.15304606240713226</v>
      </c>
      <c r="G28" s="14">
        <f t="shared" si="1"/>
        <v>-0.4355186389026735</v>
      </c>
      <c r="I28" s="7" t="s">
        <v>9</v>
      </c>
      <c r="J28" s="12">
        <v>3.22</v>
      </c>
      <c r="K28" s="12">
        <v>4.72</v>
      </c>
      <c r="L28" s="12">
        <v>5.19</v>
      </c>
      <c r="M28" s="48">
        <f t="shared" si="2"/>
        <v>9.9576271186440746E-2</v>
      </c>
      <c r="N28" s="14">
        <f t="shared" si="3"/>
        <v>-0.87504332312553046</v>
      </c>
      <c r="P28" s="57" t="s">
        <v>9</v>
      </c>
      <c r="Q28" s="67">
        <v>2.48</v>
      </c>
      <c r="R28" s="67">
        <v>8.98</v>
      </c>
      <c r="S28" s="67">
        <v>6.83</v>
      </c>
      <c r="T28" s="52">
        <f t="shared" si="4"/>
        <v>-0.2394209354120268</v>
      </c>
      <c r="U28" s="58">
        <f t="shared" si="5"/>
        <v>-0.9622780162394351</v>
      </c>
    </row>
    <row r="29" spans="2:21" x14ac:dyDescent="0.25">
      <c r="B29" s="7" t="s">
        <v>10</v>
      </c>
      <c r="C29" s="12">
        <v>2.91</v>
      </c>
      <c r="D29" s="12">
        <v>4.83</v>
      </c>
      <c r="E29" s="12">
        <v>5.89</v>
      </c>
      <c r="F29" s="48">
        <f t="shared" si="0"/>
        <v>0.21946169772256718</v>
      </c>
      <c r="G29" s="14">
        <f t="shared" si="1"/>
        <v>-0.26668673147666727</v>
      </c>
      <c r="I29" s="7" t="s">
        <v>10</v>
      </c>
      <c r="J29" s="12">
        <v>2.89</v>
      </c>
      <c r="K29" s="12">
        <v>4.01</v>
      </c>
      <c r="L29" s="12">
        <v>4.9000000000000004</v>
      </c>
      <c r="M29" s="48">
        <f t="shared" si="2"/>
        <v>0.22194513715710729</v>
      </c>
      <c r="N29" s="14">
        <f t="shared" si="3"/>
        <v>-8.2184429366385144E-3</v>
      </c>
      <c r="P29" s="57" t="s">
        <v>10</v>
      </c>
      <c r="Q29" s="67">
        <v>2.79</v>
      </c>
      <c r="R29" s="67">
        <v>5.86</v>
      </c>
      <c r="S29" s="67">
        <v>6.51</v>
      </c>
      <c r="T29" s="52">
        <f t="shared" si="4"/>
        <v>0.11092150170648463</v>
      </c>
      <c r="U29" s="58">
        <f t="shared" si="5"/>
        <v>-0.33523806258291222</v>
      </c>
    </row>
    <row r="30" spans="2:21" x14ac:dyDescent="0.25">
      <c r="B30" s="7" t="s">
        <v>11</v>
      </c>
      <c r="C30" s="12">
        <v>2.96</v>
      </c>
      <c r="D30" s="12">
        <v>4.09</v>
      </c>
      <c r="E30" s="12">
        <v>6.15</v>
      </c>
      <c r="F30" s="48">
        <f t="shared" si="0"/>
        <v>0.5036674816625919</v>
      </c>
      <c r="G30" s="14">
        <f t="shared" si="1"/>
        <v>-0.13787597975597532</v>
      </c>
      <c r="I30" s="7" t="s">
        <v>11</v>
      </c>
      <c r="J30" s="12">
        <v>2.36</v>
      </c>
      <c r="K30" s="12">
        <v>4.2300000000000004</v>
      </c>
      <c r="L30" s="12">
        <v>5.34</v>
      </c>
      <c r="M30" s="48">
        <f t="shared" si="2"/>
        <v>0.26241134751773032</v>
      </c>
      <c r="N30" s="14">
        <f t="shared" si="3"/>
        <v>0.27843223139382406</v>
      </c>
      <c r="P30" s="57" t="s">
        <v>11</v>
      </c>
      <c r="Q30" s="67">
        <v>2.74</v>
      </c>
      <c r="R30" s="67">
        <v>5.61</v>
      </c>
      <c r="S30" s="67">
        <v>6.41</v>
      </c>
      <c r="T30" s="52">
        <f t="shared" si="4"/>
        <v>0.14260249554367199</v>
      </c>
      <c r="U30" s="58">
        <f t="shared" si="5"/>
        <v>-0.2785356857003119</v>
      </c>
    </row>
    <row r="31" spans="2:21" x14ac:dyDescent="0.25">
      <c r="B31" s="7" t="s">
        <v>12</v>
      </c>
      <c r="C31" s="12">
        <v>2.81</v>
      </c>
      <c r="D31" s="12">
        <v>4.72</v>
      </c>
      <c r="E31" s="12">
        <v>5.71</v>
      </c>
      <c r="F31" s="48">
        <f t="shared" si="0"/>
        <v>0.2097457627118644</v>
      </c>
      <c r="G31" s="14">
        <f t="shared" si="1"/>
        <v>-0.27109029031719434</v>
      </c>
      <c r="I31" s="7" t="s">
        <v>12</v>
      </c>
      <c r="J31" s="12">
        <v>2.68</v>
      </c>
      <c r="K31" s="12">
        <v>4.4400000000000004</v>
      </c>
      <c r="L31" s="12">
        <v>4.9000000000000004</v>
      </c>
      <c r="M31" s="48">
        <f t="shared" si="2"/>
        <v>0.10360360360360366</v>
      </c>
      <c r="N31" s="14">
        <f t="shared" si="3"/>
        <v>-0.84651489056798013</v>
      </c>
      <c r="P31" s="57" t="s">
        <v>12</v>
      </c>
      <c r="Q31" s="67">
        <v>3.36</v>
      </c>
      <c r="R31" s="67">
        <v>5.32</v>
      </c>
      <c r="S31" s="67">
        <v>6.47</v>
      </c>
      <c r="T31" s="52">
        <f t="shared" si="4"/>
        <v>0.21616541353383445</v>
      </c>
      <c r="U31" s="58">
        <f t="shared" si="5"/>
        <v>-0.14687339246865702</v>
      </c>
    </row>
    <row r="32" spans="2:21" ht="15.75" thickBot="1" x14ac:dyDescent="0.3">
      <c r="B32" s="8" t="s">
        <v>13</v>
      </c>
      <c r="C32" s="63">
        <v>2.59</v>
      </c>
      <c r="D32" s="63">
        <v>5.51</v>
      </c>
      <c r="E32" s="63">
        <v>6</v>
      </c>
      <c r="F32" s="50">
        <f t="shared" si="0"/>
        <v>8.8929219600726084E-2</v>
      </c>
      <c r="G32" s="15">
        <f t="shared" si="1"/>
        <v>-0.32584804198112677</v>
      </c>
      <c r="I32" s="8" t="s">
        <v>13</v>
      </c>
      <c r="J32" s="63">
        <v>2.54</v>
      </c>
      <c r="K32" s="63">
        <v>4.75</v>
      </c>
      <c r="L32" s="63">
        <v>5.07</v>
      </c>
      <c r="M32" s="50">
        <f t="shared" si="2"/>
        <v>6.7368421052631744E-2</v>
      </c>
      <c r="N32" s="15">
        <f t="shared" si="3"/>
        <v>-1.1031942143830602</v>
      </c>
      <c r="P32" s="59" t="s">
        <v>13</v>
      </c>
      <c r="Q32" s="69">
        <v>3.86</v>
      </c>
      <c r="R32" s="69">
        <v>4.67</v>
      </c>
      <c r="S32" s="69">
        <v>6</v>
      </c>
      <c r="T32" s="61">
        <f t="shared" si="4"/>
        <v>0.28479657387580293</v>
      </c>
      <c r="U32" s="62">
        <f t="shared" si="5"/>
        <v>-2.4037917685269885E-2</v>
      </c>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9:14" x14ac:dyDescent="0.25"/>
    <row r="50" spans="9:14" x14ac:dyDescent="0.25"/>
    <row r="51" spans="9:14" x14ac:dyDescent="0.25"/>
    <row r="52" spans="9:14" x14ac:dyDescent="0.25"/>
    <row r="53" spans="9:14" x14ac:dyDescent="0.25"/>
    <row r="54" spans="9:14" x14ac:dyDescent="0.25"/>
    <row r="55" spans="9:14" x14ac:dyDescent="0.25">
      <c r="I55" s="167" t="s">
        <v>91</v>
      </c>
      <c r="J55" s="167"/>
      <c r="K55" s="167"/>
      <c r="L55" s="167"/>
      <c r="M55" s="167"/>
      <c r="N55" s="167"/>
    </row>
    <row r="56" spans="9:14" x14ac:dyDescent="0.25">
      <c r="I56" s="167" t="s">
        <v>92</v>
      </c>
      <c r="J56" s="167"/>
      <c r="K56" s="167"/>
      <c r="L56" s="167"/>
      <c r="M56" s="167"/>
      <c r="N56" s="167"/>
    </row>
    <row r="57" spans="9:14" x14ac:dyDescent="0.25"/>
  </sheetData>
  <sheetProtection algorithmName="SHA-512" hashValue="AAWy2pf6NwryP+sUFONGTQ6G9b/qrwZjOMnEj+tjmhyr2vZRP3M9CUY52YR5k1ihTZaMHNa2LekWEfkBwqXQ6Q==" saltValue="vXkS7KZJvJKKrAIJ7MXklw==" spinCount="100000" sheet="1" objects="1" scenarios="1"/>
  <mergeCells count="26">
    <mergeCell ref="P17:U17"/>
    <mergeCell ref="I17:N17"/>
    <mergeCell ref="B17:G17"/>
    <mergeCell ref="B18:G18"/>
    <mergeCell ref="I18:N18"/>
    <mergeCell ref="P18:U18"/>
    <mergeCell ref="U19:U20"/>
    <mergeCell ref="I19:I20"/>
    <mergeCell ref="J19:J20"/>
    <mergeCell ref="K19:K20"/>
    <mergeCell ref="L19:L20"/>
    <mergeCell ref="M19:M20"/>
    <mergeCell ref="N19:N20"/>
    <mergeCell ref="P19:P20"/>
    <mergeCell ref="Q19:Q20"/>
    <mergeCell ref="R19:R20"/>
    <mergeCell ref="S19:S20"/>
    <mergeCell ref="T19:T20"/>
    <mergeCell ref="I55:N55"/>
    <mergeCell ref="I56:N56"/>
    <mergeCell ref="G19:G20"/>
    <mergeCell ref="B19:B20"/>
    <mergeCell ref="C19:C20"/>
    <mergeCell ref="D19:D20"/>
    <mergeCell ref="E19:E20"/>
    <mergeCell ref="F19:F20"/>
  </mergeCells>
  <conditionalFormatting sqref="G21:G32">
    <cfRule type="iconSet" priority="3">
      <iconSet showValue="0">
        <cfvo type="percent" val="0"/>
        <cfvo type="num" val="-1"/>
        <cfvo type="num" val="1"/>
      </iconSet>
    </cfRule>
  </conditionalFormatting>
  <conditionalFormatting sqref="N21:N32">
    <cfRule type="iconSet" priority="2">
      <iconSet showValue="0">
        <cfvo type="percent" val="0"/>
        <cfvo type="num" val="-1"/>
        <cfvo type="num" val="1"/>
      </iconSet>
    </cfRule>
  </conditionalFormatting>
  <conditionalFormatting sqref="U21:U32">
    <cfRule type="iconSet" priority="1">
      <iconSet showValue="0">
        <cfvo type="percent" val="0"/>
        <cfvo type="num" val="-1"/>
        <cfvo type="num" val="1"/>
      </iconSet>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o" ma:contentTypeID="0x0101005C223480FDBC2C4FA9750463C4907562" ma:contentTypeVersion="12" ma:contentTypeDescription="Crear nuevo documento." ma:contentTypeScope="" ma:versionID="9e3b5d0d559ab56402bbde650af52bf8">
  <xsd:schema xmlns:xsd="http://www.w3.org/2001/XMLSchema" xmlns:xs="http://www.w3.org/2001/XMLSchema" xmlns:p="http://schemas.microsoft.com/office/2006/metadata/properties" xmlns:ns2="8d8c568d-698e-4e81-8c5e-8f50bdfbf541" xmlns:ns3="f4065197-2238-4883-95fd-4c039a8e8b63" targetNamespace="http://schemas.microsoft.com/office/2006/metadata/properties" ma:root="true" ma:fieldsID="70162d67fd8a2af6a08c1ae5d3ed4c40" ns2:_="" ns3:_="">
    <xsd:import namespace="8d8c568d-698e-4e81-8c5e-8f50bdfbf541"/>
    <xsd:import namespace="f4065197-2238-4883-95fd-4c039a8e8b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c568d-698e-4e81-8c5e-8f50bdfbf5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065197-2238-4883-95fd-4c039a8e8b6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2FD506-537D-4488-B062-D23CE9FBD0D7}">
  <ds:schemaRefs>
    <ds:schemaRef ds:uri="http://purl.org/dc/dcmitype/"/>
    <ds:schemaRef ds:uri="http://schemas.microsoft.com/office/2006/documentManagement/types"/>
    <ds:schemaRef ds:uri="http://www.w3.org/XML/1998/namespace"/>
    <ds:schemaRef ds:uri="http://schemas.microsoft.com/office/infopath/2007/PartnerControls"/>
    <ds:schemaRef ds:uri="http://purl.org/dc/terms/"/>
    <ds:schemaRef ds:uri="8d8c568d-698e-4e81-8c5e-8f50bdfbf541"/>
    <ds:schemaRef ds:uri="http://purl.org/dc/elements/1.1/"/>
    <ds:schemaRef ds:uri="http://schemas.openxmlformats.org/package/2006/metadata/core-properties"/>
    <ds:schemaRef ds:uri="f4065197-2238-4883-95fd-4c039a8e8b63"/>
    <ds:schemaRef ds:uri="http://schemas.microsoft.com/office/2006/metadata/properties"/>
  </ds:schemaRefs>
</ds:datastoreItem>
</file>

<file path=customXml/itemProps2.xml><?xml version="1.0" encoding="utf-8"?>
<ds:datastoreItem xmlns:ds="http://schemas.openxmlformats.org/officeDocument/2006/customXml" ds:itemID="{D785F5B4-B1BC-4E69-A47D-25E2CEB2DEFF}">
  <ds:schemaRefs>
    <ds:schemaRef ds:uri="http://schemas.microsoft.com/PowerBIAddIn"/>
  </ds:schemaRefs>
</ds:datastoreItem>
</file>

<file path=customXml/itemProps3.xml><?xml version="1.0" encoding="utf-8"?>
<ds:datastoreItem xmlns:ds="http://schemas.openxmlformats.org/officeDocument/2006/customXml" ds:itemID="{E15E1DEF-0B36-4075-B483-7E559F20A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8c568d-698e-4e81-8c5e-8f50bdfbf541"/>
    <ds:schemaRef ds:uri="f4065197-2238-4883-95fd-4c039a8e8b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190672-9DC1-401B-B7D7-000F7B3188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Hoja4</vt:lpstr>
      <vt:lpstr>Hoja3</vt:lpstr>
      <vt:lpstr>Hoja7</vt:lpstr>
      <vt:lpstr>Hoja1</vt:lpstr>
      <vt:lpstr>Hoja2</vt:lpstr>
      <vt:lpstr>Hoja5</vt:lpstr>
      <vt:lpstr>Hoja6</vt:lpstr>
      <vt:lpstr>Hoja8</vt:lpstr>
      <vt:lpstr>Hoja9</vt:lpstr>
      <vt:lpstr>Hoja10</vt:lpstr>
      <vt:lpstr>Hoja12</vt:lpstr>
      <vt:lpstr>Hoja13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Felipe Rodriguez Garcia</dc:creator>
  <cp:lastModifiedBy>Daniela Orjuela Castro</cp:lastModifiedBy>
  <dcterms:created xsi:type="dcterms:W3CDTF">2018-02-06T19:14:00Z</dcterms:created>
  <dcterms:modified xsi:type="dcterms:W3CDTF">2020-02-04T19:46:09Z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0x0101005C223480FDBC2C4FA9750463C4907562</vt:lpwstr>
  </property>
</Properties>
</file>